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628" documentId="13_ncr:1_{F6CB121F-512D-4AA6-A0C1-0FB36C537598}" xr6:coauthVersionLast="47" xr6:coauthVersionMax="47" xr10:uidLastSave="{09DC288D-B14E-4002-869C-B0D9EB15A0C5}"/>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1" l="1"/>
  <c r="J6" i="1"/>
  <c r="I6" i="1"/>
  <c r="B6"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5" i="5"/>
  <c r="B6" i="5"/>
  <c r="B7" i="5"/>
  <c r="B8" i="5"/>
  <c r="B9" i="5"/>
  <c r="B10" i="5"/>
  <c r="B11" i="5"/>
  <c r="B12" i="5"/>
  <c r="B13" i="5"/>
  <c r="B14" i="5"/>
  <c r="B15" i="5"/>
  <c r="B16" i="5"/>
  <c r="B17" i="5"/>
  <c r="B18" i="5"/>
  <c r="B19" i="5"/>
  <c r="B20" i="5"/>
  <c r="B21" i="5"/>
  <c r="B22" i="5"/>
  <c r="B23" i="5"/>
  <c r="B24" i="5"/>
  <c r="B25" i="5"/>
  <c r="B26" i="5"/>
  <c r="B27" i="5"/>
  <c r="B28" i="5"/>
  <c r="B29" i="5"/>
  <c r="B30" i="5"/>
  <c r="B31"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5" i="1"/>
  <c r="L7" i="1"/>
  <c r="L8" i="1"/>
  <c r="L9" i="1"/>
  <c r="L10" i="1"/>
  <c r="L11" i="1"/>
  <c r="L12" i="1"/>
  <c r="J3" i="1"/>
  <c r="J4" i="1"/>
  <c r="J5" i="1"/>
  <c r="J7" i="1"/>
  <c r="J8" i="1"/>
  <c r="J9" i="1"/>
  <c r="J10" i="1"/>
  <c r="J11" i="1"/>
  <c r="J12" i="1"/>
  <c r="I3" i="1"/>
  <c r="I4" i="1"/>
  <c r="I5" i="1"/>
  <c r="I7" i="1"/>
  <c r="I8" i="1"/>
  <c r="I9" i="1"/>
  <c r="I10" i="1"/>
  <c r="I11" i="1"/>
  <c r="I12" i="1"/>
  <c r="G3" i="1"/>
  <c r="G4" i="1"/>
  <c r="G5" i="1"/>
  <c r="G6" i="1"/>
  <c r="G7" i="1"/>
  <c r="G8" i="1"/>
  <c r="G9" i="1"/>
  <c r="G10" i="1"/>
  <c r="G11" i="1"/>
  <c r="G12" i="1"/>
  <c r="B3" i="1"/>
  <c r="B4" i="1"/>
  <c r="B5" i="1"/>
  <c r="B7" i="1"/>
  <c r="B8" i="1"/>
  <c r="B9" i="1"/>
  <c r="B10" i="1"/>
  <c r="B11" i="1"/>
  <c r="B1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<sst xmlns="http://schemas.openxmlformats.org/spreadsheetml/2006/main" count="180277" uniqueCount="39123">
  <si>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</si>
  <si>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</si>
  <si>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</si>
  <si>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</si>
  <si>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</si>
  <si>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</si>
  <si>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</si>
  <si>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</si>
  <si>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</si>
  <si>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</si>
  <si>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</si>
  <si>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</si>
  <si>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</si>
  <si>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</si>
  <si>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</si>
  <si>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</si>
  <si>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</si>
  <si>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</si>
  <si>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</si>
  <si>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</si>
  <si>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</si>
  <si>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</si>
  <si>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</si>
  <si>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</si>
  <si>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</si>
  <si>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</si>
  <si>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</si>
  <si>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</si>
  <si>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</si>
  <si>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</si>
  <si>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</si>
  <si>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</si>
  <si>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</si>
  <si>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</si>
  <si>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</si>
  <si>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</si>
  <si>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</si>
  <si>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</si>
  <si>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</si>
  <si>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</si>
  <si>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</si>
  <si>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</si>
  <si>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</si>
  <si>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</si>
  <si>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</si>
  <si>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</si>
  <si>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</si>
  <si>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</si>
  <si>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</si>
  <si>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</si>
  <si>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</si>
  <si>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</si>
  <si>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</si>
  <si>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</si>
  <si>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</si>
  <si>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</si>
  <si>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</si>
  <si>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</si>
  <si>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</si>
  <si>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</si>
  <si>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</si>
  <si>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</si>
  <si>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</si>
  <si>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</si>
  <si>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</si>
  <si>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</si>
  <si>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</si>
  <si>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</si>
  <si>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</si>
  <si>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</si>
  <si>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</si>
  <si>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</si>
  <si>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</si>
  <si>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</si>
  <si>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</si>
  <si>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</si>
  <si>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</si>
  <si>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</si>
  <si>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</si>
  <si>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</si>
  <si>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</si>
  <si>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</si>
  <si>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</si>
  <si>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</si>
  <si>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</si>
  <si>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</si>
  <si>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</si>
  <si>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</si>
  <si>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</si>
  <si>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</si>
  <si>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</si>
  <si>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</si>
  <si>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</si>
  <si>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</si>
  <si>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</si>
  <si>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</si>
  <si>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</si>
  <si>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</si>
  <si>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</si>
  <si>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</si>
  <si>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</si>
  <si>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</si>
  <si>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</si>
  <si>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</si>
  <si>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</si>
  <si>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</si>
  <si>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</si>
  <si>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</si>
  <si>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</si>
  <si>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</si>
  <si>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</si>
  <si>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</si>
  <si>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</si>
  <si>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</si>
  <si>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</si>
  <si>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</si>
  <si>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</si>
  <si>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</si>
  <si>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</si>
  <si>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</si>
  <si>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</si>
  <si>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</si>
  <si>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</si>
  <si>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</si>
  <si>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</si>
  <si>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</si>
  <si>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</si>
  <si>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</si>
  <si>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</si>
  <si>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</si>
  <si>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</si>
  <si>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</si>
  <si>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</si>
  <si>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</si>
  <si>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</si>
  <si>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</si>
  <si>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</si>
  <si>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</si>
  <si>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</si>
  <si>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</si>
  <si>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</si>
  <si>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</si>
  <si>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</si>
  <si>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</si>
  <si>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</si>
  <si>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</si>
  <si>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</si>
  <si>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</si>
  <si>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</si>
  <si>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</si>
  <si>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</si>
  <si>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</si>
  <si>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</si>
  <si>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</si>
  <si>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</si>
  <si>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</si>
  <si>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</si>
  <si>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</si>
  <si>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</si>
  <si>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</si>
  <si>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</si>
  <si>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</si>
  <si>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</si>
  <si>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</si>
  <si>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</si>
  <si>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</si>
  <si>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</si>
  <si>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</si>
  <si>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</si>
  <si>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</si>
  <si>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</si>
  <si>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</si>
  <si>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</si>
  <si>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</si>
  <si>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</si>
  <si>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</si>
  <si>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</si>
  <si>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</si>
  <si>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</si>
  <si>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</si>
  <si>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</si>
  <si>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</si>
  <si>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</si>
  <si>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</si>
  <si>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</si>
  <si>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</si>
  <si>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</si>
  <si>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</si>
  <si>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</si>
  <si>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</si>
  <si>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</si>
  <si>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</si>
  <si>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</si>
  <si>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</si>
  <si>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</si>
  <si>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</si>
  <si>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</si>
  <si>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</si>
  <si>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</si>
  <si>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</si>
  <si>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</si>
  <si>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</si>
  <si>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</si>
  <si>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</si>
  <si>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</si>
  <si>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</si>
  <si>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</si>
  <si>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</si>
  <si>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</si>
  <si>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</si>
  <si>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</si>
  <si>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</si>
  <si>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</si>
  <si>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</si>
  <si>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</si>
  <si>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</si>
  <si>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</si>
  <si>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</si>
  <si>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</si>
  <si>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</si>
  <si>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</si>
  <si>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</si>
  <si>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</si>
  <si>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</si>
  <si>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</si>
  <si>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</si>
  <si>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</si>
  <si>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</si>
  <si>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</si>
  <si>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</si>
  <si>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</si>
  <si>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</si>
  <si>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</si>
  <si>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</si>
  <si>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</si>
  <si>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</si>
  <si>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</si>
  <si>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</si>
  <si>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</si>
  <si>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</si>
  <si>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</si>
  <si>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</si>
  <si>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</si>
  <si>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</si>
  <si>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</si>
  <si>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</si>
  <si>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</si>
  <si>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</si>
  <si>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</si>
  <si>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</si>
  <si>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</si>
  <si>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</si>
  <si>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</si>
  <si>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</si>
  <si>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</si>
  <si>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</si>
  <si>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</si>
  <si>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</si>
  <si>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</si>
  <si>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</si>
  <si>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</si>
  <si>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</si>
  <si>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</si>
  <si>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</si>
  <si>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</si>
  <si>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</si>
  <si>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</si>
  <si>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</si>
  <si>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</si>
  <si>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</si>
  <si>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</si>
  <si>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</si>
  <si>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</si>
  <si>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</si>
  <si>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</si>
  <si>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</si>
  <si>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</si>
  <si>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</si>
  <si>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</si>
  <si>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</si>
  <si>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</si>
  <si>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</si>
  <si>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</si>
  <si>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</si>
  <si>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</si>
  <si>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</si>
  <si>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</si>
  <si>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</si>
  <si>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</si>
  <si>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</si>
  <si>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</si>
  <si>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</si>
  <si>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</si>
  <si>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</si>
  <si>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</si>
  <si>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</si>
  <si>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</si>
  <si>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</si>
  <si>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</si>
  <si>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</si>
  <si>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</si>
  <si>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</si>
  <si>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</si>
  <si>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</si>
  <si>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</si>
  <si>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</si>
  <si>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</si>
  <si>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</si>
  <si>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</si>
  <si>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</si>
  <si>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</si>
  <si>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</si>
  <si>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</si>
  <si>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</si>
  <si>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</si>
  <si>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</si>
  <si>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</si>
  <si>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</si>
  <si>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</si>
  <si>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</si>
  <si>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</si>
  <si>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</si>
  <si>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</si>
  <si>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</si>
  <si>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</si>
  <si>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</si>
  <si>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</si>
  <si>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</si>
  <si>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</si>
  <si>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</si>
  <si>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</si>
  <si>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</si>
  <si>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</si>
  <si>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</si>
  <si>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</si>
  <si>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</si>
  <si>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</si>
  <si>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</si>
  <si>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</si>
  <si>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</si>
  <si>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</si>
  <si>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</si>
  <si>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</si>
  <si>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</si>
  <si>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</si>
  <si>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</si>
  <si>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</si>
  <si>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</si>
  <si>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</si>
  <si>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</si>
  <si>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</si>
  <si>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</si>
  <si>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</si>
  <si>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</si>
  <si>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</si>
  <si>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</si>
  <si>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</si>
  <si>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</si>
  <si>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</si>
  <si>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</si>
  <si>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</si>
  <si>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</si>
  <si>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</si>
  <si>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</si>
  <si>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</si>
  <si>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</si>
  <si>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</si>
  <si>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</si>
  <si>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</si>
  <si>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</si>
  <si>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</si>
  <si>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</si>
  <si>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</si>
  <si>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</si>
  <si>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</si>
  <si>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</si>
  <si>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</si>
  <si>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</si>
  <si>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</si>
  <si>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</si>
  <si>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</si>
  <si>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</si>
  <si>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</si>
  <si>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</si>
  <si>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</si>
  <si>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</si>
  <si>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</si>
  <si>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</si>
  <si>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</si>
  <si>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</si>
  <si>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</si>
  <si>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</si>
  <si>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</si>
  <si>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</si>
  <si>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</si>
  <si>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</si>
  <si>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</si>
  <si>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</si>
  <si>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</si>
  <si>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</si>
  <si>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</si>
  <si>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</si>
  <si>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</si>
  <si>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</si>
  <si>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</si>
  <si>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</si>
  <si>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</si>
  <si>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</si>
  <si>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</si>
  <si>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</si>
  <si>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</si>
  <si>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</si>
  <si>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</si>
  <si>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</si>
  <si>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</si>
  <si>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</si>
  <si>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</si>
  <si>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</si>
  <si>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</si>
  <si>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</si>
  <si>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</si>
  <si>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</si>
  <si>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</si>
  <si>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</si>
  <si>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</si>
  <si>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</si>
  <si>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</si>
  <si>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</si>
  <si>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</si>
  <si>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</si>
  <si>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</si>
  <si>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</si>
  <si>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</si>
  <si>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</si>
  <si>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</si>
  <si>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</si>
  <si>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</si>
  <si>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</si>
  <si>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</si>
  <si>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</si>
  <si>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</si>
  <si>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</si>
  <si>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</si>
  <si>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</si>
  <si>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</si>
  <si>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</si>
  <si>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</si>
  <si>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</si>
  <si>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</si>
  <si>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</si>
  <si>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</si>
  <si>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</si>
  <si>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</si>
  <si>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</si>
  <si>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</si>
  <si>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</si>
  <si>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</si>
  <si>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</si>
  <si>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</si>
  <si>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</si>
  <si>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</si>
  <si>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</si>
  <si>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</si>
  <si>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</si>
  <si>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</si>
  <si>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</si>
  <si>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</si>
  <si>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</si>
  <si>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</si>
  <si>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</si>
  <si>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</si>
  <si>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</si>
  <si>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</si>
  <si>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</si>
  <si>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</si>
  <si>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</si>
  <si>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</si>
  <si>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</si>
  <si>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</si>
  <si>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</si>
  <si>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</si>
  <si>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</si>
  <si>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</si>
  <si>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</si>
  <si>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</si>
  <si>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</si>
  <si>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</si>
  <si>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</si>
  <si>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</si>
  <si>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</si>
  <si>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</si>
  <si>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</si>
  <si>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</si>
  <si>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</si>
  <si>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</si>
  <si>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</si>
  <si>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</si>
  <si>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</si>
  <si>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</si>
  <si>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</si>
  <si>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</si>
  <si>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</si>
  <si>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</si>
  <si>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</si>
  <si>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</si>
  <si>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</si>
  <si>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</si>
  <si>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</si>
  <si>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</si>
  <si>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</si>
  <si>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</si>
  <si>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</si>
  <si>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</si>
  <si>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</si>
  <si>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</si>
  <si>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</si>
  <si>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</si>
  <si>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</si>
  <si>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</si>
  <si>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</si>
  <si>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</si>
  <si>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</si>
  <si>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</si>
  <si>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</si>
  <si>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</si>
  <si>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</si>
  <si>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</si>
  <si>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</si>
  <si>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</si>
  <si>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</si>
  <si>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</si>
  <si>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</si>
  <si>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</si>
  <si>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</si>
  <si>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</si>
  <si>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</si>
  <si>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</si>
  <si>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</si>
  <si>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</si>
  <si>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</si>
  <si>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</si>
  <si>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</si>
  <si>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</si>
  <si>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</si>
  <si>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</si>
  <si>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</si>
  <si>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</si>
  <si>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</si>
  <si>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</si>
  <si>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</si>
  <si>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</si>
  <si>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</si>
  <si>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</si>
  <si>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</si>
  <si>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</si>
  <si>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</si>
  <si>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</si>
  <si>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</si>
  <si>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</si>
  <si>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</si>
  <si>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</si>
  <si>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</si>
  <si>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</si>
  <si>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</si>
  <si>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</si>
  <si>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</si>
  <si>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</si>
  <si>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</si>
  <si>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</si>
  <si>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</si>
  <si>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</si>
  <si>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</si>
  <si>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</si>
  <si>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</si>
  <si>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</si>
  <si>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</si>
  <si>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</si>
  <si>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</si>
  <si>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</si>
  <si>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</si>
  <si>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</si>
  <si>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</si>
  <si>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</si>
  <si>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</si>
  <si>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</si>
  <si>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</si>
  <si>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</si>
  <si>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</si>
  <si>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</si>
  <si>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</si>
  <si>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</si>
  <si>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</si>
  <si>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</si>
  <si>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</si>
  <si>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</si>
  <si>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</si>
  <si>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</si>
  <si>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</si>
  <si>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</si>
  <si>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</si>
  <si>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</si>
  <si>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</si>
  <si>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</si>
  <si>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</si>
  <si>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</si>
  <si>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</si>
  <si>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</si>
  <si>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</si>
  <si>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</si>
  <si>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</si>
  <si>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</si>
  <si>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</si>
  <si>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</si>
  <si>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</si>
  <si>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</si>
  <si>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</si>
  <si>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</si>
  <si>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</si>
  <si>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</si>
  <si>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</si>
  <si>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</si>
  <si>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</si>
  <si>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</si>
  <si>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</si>
  <si>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</si>
  <si>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</si>
  <si>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</si>
  <si>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</si>
  <si>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</si>
  <si>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</si>
  <si>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</si>
  <si>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</si>
  <si>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</si>
  <si>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</si>
  <si>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</si>
  <si>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</si>
  <si>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</si>
  <si>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</si>
  <si>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</si>
  <si>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</si>
  <si>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</si>
  <si>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</si>
  <si>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</si>
  <si>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</si>
  <si>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</si>
  <si>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</si>
  <si>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</si>
  <si>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</si>
  <si>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</si>
  <si>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</si>
  <si>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</si>
  <si>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</si>
  <si>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</si>
  <si>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</si>
  <si>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</si>
  <si>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</si>
  <si>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</si>
  <si>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</si>
  <si>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</si>
  <si>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</si>
  <si>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</si>
  <si>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</si>
  <si>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</si>
  <si>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</si>
  <si>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</si>
  <si>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</si>
  <si>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</si>
  <si>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</si>
  <si>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</si>
  <si>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</si>
  <si>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</si>
  <si>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</si>
  <si>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</si>
  <si>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</si>
  <si>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</si>
  <si>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</si>
  <si>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</si>
  <si>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</si>
  <si>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</si>
  <si>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</si>
  <si>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</si>
  <si>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</si>
  <si>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</si>
  <si>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</si>
  <si>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</si>
  <si>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</si>
  <si>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</si>
  <si>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</si>
  <si>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</si>
  <si>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</si>
  <si>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</si>
  <si>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</si>
  <si>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</si>
  <si>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</si>
  <si>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</si>
  <si>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</si>
  <si>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</si>
  <si>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</si>
  <si>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</si>
  <si>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</si>
  <si>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</si>
  <si>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</si>
  <si>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</si>
  <si>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</si>
  <si>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</si>
  <si>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</si>
  <si>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</si>
  <si>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</si>
  <si>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</si>
  <si>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</si>
  <si>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</si>
  <si>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</si>
  <si>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</si>
  <si>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</si>
  <si>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</si>
  <si>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</si>
  <si>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</si>
  <si>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</si>
  <si>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</si>
  <si>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</si>
  <si>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</si>
  <si>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</si>
  <si>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</si>
  <si>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</si>
  <si>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</si>
  <si>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</si>
  <si>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</si>
  <si>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</si>
  <si>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</si>
  <si>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</si>
  <si>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</si>
  <si>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</si>
  <si>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</si>
  <si>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</si>
  <si>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</si>
  <si>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</si>
  <si>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</si>
  <si>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</si>
  <si>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</si>
  <si>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</si>
  <si>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</si>
  <si>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</si>
  <si>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</si>
  <si>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</si>
  <si>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</si>
  <si>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</si>
  <si>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</si>
  <si>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</si>
  <si>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</si>
  <si>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</si>
  <si>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</si>
  <si>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</si>
  <si>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</si>
  <si>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</si>
  <si>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</si>
  <si>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</si>
  <si>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</si>
  <si>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</si>
  <si>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</si>
  <si>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</si>
  <si>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</si>
  <si>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</si>
  <si>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</si>
  <si>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</si>
  <si>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</si>
  <si>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</si>
  <si>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</si>
  <si>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</si>
  <si>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</si>
  <si>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</si>
  <si>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</si>
  <si>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</si>
  <si>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</si>
  <si>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</si>
  <si>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</si>
  <si>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</si>
  <si>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</si>
  <si>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</si>
  <si>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</si>
  <si>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</si>
  <si>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</si>
  <si>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</si>
  <si>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</si>
  <si>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</si>
  <si>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</si>
  <si>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</si>
  <si>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</si>
  <si>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</si>
  <si>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</si>
  <si>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</si>
  <si>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</si>
  <si>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</si>
  <si>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</si>
  <si>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</si>
  <si>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</si>
  <si>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</si>
  <si>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</si>
  <si>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</si>
  <si>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</si>
  <si>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</si>
  <si>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</si>
  <si>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</si>
  <si>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</si>
  <si>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</si>
  <si>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</si>
  <si>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</si>
  <si>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</si>
  <si>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</si>
  <si>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</si>
  <si>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</si>
  <si>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</si>
  <si>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</si>
  <si>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</si>
  <si>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</si>
  <si>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</si>
  <si>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</si>
  <si>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</si>
  <si>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</si>
  <si>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</si>
  <si>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</si>
  <si>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</si>
  <si>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</si>
  <si>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</si>
  <si>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</si>
  <si>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</si>
  <si>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</si>
  <si>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</si>
  <si>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</si>
  <si>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</si>
  <si>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</si>
  <si>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</si>
  <si>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</si>
  <si>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</si>
  <si>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</si>
  <si>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</si>
  <si>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</si>
  <si>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</si>
  <si>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</si>
  <si>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</si>
  <si>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</si>
  <si>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</si>
  <si>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</si>
  <si>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</si>
  <si>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</si>
  <si>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</si>
  <si>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</si>
  <si>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</si>
  <si>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</si>
  <si>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</si>
  <si>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</si>
  <si>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</si>
  <si>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</si>
  <si>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</si>
  <si>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</si>
  <si>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</si>
  <si>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</si>
  <si>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</si>
  <si>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</si>
  <si>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</si>
  <si>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</si>
  <si>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</si>
  <si>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</si>
  <si>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</si>
  <si>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</si>
  <si>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</si>
  <si>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</si>
  <si>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</si>
  <si>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</si>
  <si>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</si>
  <si>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</si>
  <si>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</si>
  <si>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</si>
  <si>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</si>
  <si>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</si>
  <si>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</si>
  <si>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</si>
  <si>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</si>
  <si>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</si>
  <si>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</si>
  <si>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</si>
  <si>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</si>
  <si>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</si>
  <si>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</si>
  <si>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</si>
  <si>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</si>
  <si>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</si>
  <si>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</si>
  <si>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</si>
  <si>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</si>
  <si>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</si>
  <si>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</si>
  <si>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</si>
  <si>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</si>
  <si>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</si>
  <si>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</si>
  <si>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</si>
  <si>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</si>
  <si>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</si>
  <si>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</si>
  <si>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</si>
  <si>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</si>
  <si>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</si>
  <si>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</si>
  <si>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</si>
  <si>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</si>
  <si>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</si>
  <si>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</si>
  <si>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</si>
  <si>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</si>
  <si>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</si>
  <si>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</si>
  <si>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</si>
  <si>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</si>
  <si>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</si>
  <si>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</si>
  <si>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</si>
  <si>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</si>
  <si>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</si>
  <si>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</si>
  <si>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</si>
  <si>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</si>
  <si>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</si>
  <si>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</si>
  <si>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</si>
  <si>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</si>
  <si>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</si>
  <si>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</si>
  <si>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</si>
  <si>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</si>
  <si>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</si>
  <si>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</si>
  <si>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</si>
  <si>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</si>
  <si>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</si>
  <si>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</si>
  <si>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</si>
  <si>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</si>
  <si>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</si>
  <si>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</si>
  <si>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</si>
  <si>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</si>
  <si>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</si>
  <si>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</si>
  <si>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</si>
  <si>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</si>
  <si>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</si>
  <si>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</si>
  <si>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</si>
  <si>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</si>
  <si>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</si>
  <si>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</si>
  <si>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</si>
  <si>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</si>
  <si>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</si>
  <si>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</si>
  <si>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</si>
  <si>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</si>
  <si>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</si>
  <si>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</si>
  <si>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</si>
  <si>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</si>
  <si>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</si>
  <si>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</si>
  <si>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</si>
  <si>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</si>
  <si>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</si>
  <si>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</si>
  <si>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</si>
  <si>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</si>
  <si>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</si>
  <si>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</si>
  <si>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</si>
  <si>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</si>
  <si>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</si>
  <si>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</si>
  <si>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</si>
  <si>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</si>
  <si>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</si>
  <si>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</si>
  <si>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</si>
  <si>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</si>
  <si>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</si>
  <si>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</si>
  <si>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</si>
  <si>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</si>
  <si>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</si>
  <si>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</si>
  <si>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</si>
  <si>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</si>
  <si>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</si>
  <si>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</si>
  <si>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</si>
  <si>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</si>
  <si>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</si>
  <si>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</si>
  <si>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</si>
  <si>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</si>
  <si>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</si>
  <si>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</si>
  <si>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</si>
  <si>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</si>
  <si>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</si>
  <si>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</si>
  <si>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</si>
  <si>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</si>
  <si>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</si>
  <si>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</si>
  <si>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</si>
  <si>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</si>
  <si>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</si>
  <si>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</si>
  <si>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</si>
  <si>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</si>
  <si>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</si>
  <si>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</si>
  <si>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</si>
  <si>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</si>
  <si>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</si>
  <si>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</si>
  <si>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</si>
  <si>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</si>
  <si>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</si>
  <si>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</si>
  <si>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</si>
  <si>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</si>
  <si>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</si>
  <si>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</si>
  <si>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</si>
  <si>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</si>
  <si>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</si>
  <si>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</si>
  <si>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</si>
  <si>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</si>
  <si>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</si>
  <si>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</si>
  <si>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</si>
  <si>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</si>
  <si>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</si>
  <si>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</si>
  <si>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</si>
  <si>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</si>
  <si>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</si>
  <si>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</si>
  <si>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</si>
  <si>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</si>
  <si>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</si>
  <si>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</si>
  <si>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</si>
  <si>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</si>
  <si>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</si>
  <si>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</si>
  <si>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</si>
  <si>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</si>
  <si>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</si>
  <si>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</si>
  <si>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</si>
  <si>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</si>
  <si>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</si>
  <si>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</si>
  <si>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</si>
  <si>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</si>
  <si>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</si>
  <si>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</si>
  <si>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</si>
  <si>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</si>
  <si>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</si>
  <si>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</si>
  <si>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</si>
  <si>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</si>
  <si>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</si>
  <si>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</si>
  <si>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</si>
  <si>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</si>
  <si>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</si>
  <si>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</si>
  <si>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</si>
  <si>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</si>
  <si>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</si>
  <si>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</si>
  <si>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</si>
  <si>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</si>
  <si>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</si>
  <si>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</si>
  <si>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</si>
  <si>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</si>
  <si>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</si>
  <si>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</si>
  <si>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</si>
  <si>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</si>
  <si>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</si>
  <si>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</si>
  <si>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</si>
  <si>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</si>
  <si>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</si>
  <si>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</si>
  <si>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</si>
  <si>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</si>
  <si>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</si>
  <si>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</si>
  <si>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</si>
  <si>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</si>
  <si>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</si>
  <si>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</si>
  <si>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</si>
  <si>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</si>
  <si>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</si>
  <si>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</si>
  <si>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</si>
  <si>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</si>
  <si>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</si>
  <si>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</si>
  <si>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</si>
  <si>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</si>
  <si>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</si>
  <si>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</si>
  <si>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</si>
  <si>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</si>
  <si>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</si>
  <si>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</si>
  <si>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</si>
  <si>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</si>
  <si>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</si>
  <si>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</si>
  <si>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</si>
  <si>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</si>
  <si>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</si>
  <si>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</si>
  <si>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</si>
  <si>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</si>
  <si>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</si>
  <si>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</si>
  <si>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</si>
  <si>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</si>
  <si>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</si>
  <si>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</si>
  <si>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</si>
  <si>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</si>
  <si>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</si>
  <si>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</si>
  <si>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</si>
  <si>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</si>
  <si>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</si>
  <si>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</si>
  <si>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</si>
  <si>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</si>
  <si>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</si>
  <si>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</si>
  <si>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</si>
  <si>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</si>
  <si>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</si>
  <si>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</si>
  <si>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</si>
  <si>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</si>
  <si>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</si>
  <si>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</si>
  <si>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</si>
  <si>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</si>
  <si>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</si>
  <si>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</si>
  <si>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</si>
  <si>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</si>
  <si>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</si>
  <si>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</si>
  <si>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</si>
  <si>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</si>
  <si>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</si>
  <si>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</si>
  <si>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</si>
  <si>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</si>
  <si>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</si>
  <si>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</si>
  <si>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</si>
  <si>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</si>
  <si>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</si>
  <si>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</si>
  <si>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</si>
  <si>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</si>
  <si>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</si>
  <si>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</si>
  <si>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</si>
  <si>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</si>
  <si>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</si>
  <si>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</si>
  <si>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</si>
  <si>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</si>
  <si>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</si>
  <si>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</si>
  <si>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</si>
  <si>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</si>
  <si>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</si>
  <si>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</si>
  <si>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</si>
  <si>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</si>
  <si>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</si>
  <si>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</si>
  <si>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</si>
  <si>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</si>
  <si>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</si>
  <si>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</si>
  <si>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</si>
  <si>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</si>
  <si>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</si>
  <si>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</si>
  <si>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</si>
  <si>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</si>
  <si>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</si>
  <si>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</si>
  <si>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</si>
  <si>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</si>
  <si>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</si>
  <si>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</si>
  <si>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</si>
  <si>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</si>
  <si>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</si>
  <si>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</si>
  <si>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</si>
  <si>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</si>
  <si>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</si>
  <si>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</si>
  <si>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</si>
  <si>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</si>
  <si>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</si>
  <si>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</si>
  <si>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</si>
  <si>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</si>
  <si>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</si>
  <si>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</si>
  <si>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</si>
  <si>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</si>
  <si>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</si>
  <si>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</si>
  <si>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</si>
  <si>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</si>
  <si>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</si>
  <si>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</si>
  <si>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</si>
  <si>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</si>
  <si>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</si>
  <si>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</si>
  <si>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</si>
  <si>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</si>
  <si>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</si>
  <si>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</si>
  <si>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</si>
  <si>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</si>
  <si>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</si>
  <si>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</si>
  <si>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</si>
  <si>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</si>
  <si>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</si>
  <si>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</si>
  <si>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</si>
  <si>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</si>
  <si>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</si>
  <si>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</si>
  <si>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</si>
  <si>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</si>
  <si>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</si>
  <si>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</si>
  <si>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</si>
  <si>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</si>
  <si>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</si>
  <si>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</si>
  <si>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</si>
  <si>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</si>
  <si>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</si>
  <si>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</si>
  <si>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</si>
  <si>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</si>
  <si>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</si>
  <si>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</si>
  <si>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</si>
  <si>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</si>
  <si>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</si>
  <si>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</si>
  <si>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</si>
  <si>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</si>
  <si>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</si>
  <si>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</si>
  <si>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</si>
  <si>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</si>
  <si>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</si>
  <si>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</si>
  <si>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</si>
  <si>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</si>
  <si>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</si>
  <si>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</si>
  <si>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</si>
  <si>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</si>
  <si>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</si>
  <si>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</si>
  <si>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</si>
  <si>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</si>
  <si>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</si>
  <si>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</si>
  <si>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</si>
  <si>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</si>
  <si>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</si>
  <si>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</si>
  <si>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</si>
  <si>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</si>
  <si>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</si>
  <si>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</si>
  <si>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</si>
  <si>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</si>
  <si>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</si>
  <si>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</si>
  <si>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</si>
  <si>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</si>
  <si>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</si>
  <si>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</si>
  <si>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</si>
  <si>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</si>
  <si>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</si>
  <si>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</si>
  <si>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</si>
  <si>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</si>
  <si>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</si>
  <si>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</si>
  <si>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</si>
  <si>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</si>
  <si>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</si>
  <si>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</si>
  <si>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</si>
  <si>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</si>
  <si>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</si>
  <si>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</si>
  <si>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</si>
  <si>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</si>
  <si>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</si>
  <si>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</si>
  <si>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</si>
  <si>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</si>
  <si>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</si>
  <si>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</si>
  <si>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</si>
  <si>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</si>
  <si>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</si>
  <si>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</si>
  <si>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</si>
  <si>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</si>
  <si>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</si>
  <si>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</si>
  <si>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</si>
  <si>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</si>
  <si>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</si>
  <si>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</si>
  <si>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</si>
  <si>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</si>
  <si>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</si>
  <si>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</si>
  <si>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</si>
  <si>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</si>
  <si>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</si>
  <si>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</si>
  <si>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</si>
  <si>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</si>
  <si>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</si>
  <si>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</si>
  <si>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</si>
  <si>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</si>
  <si>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</si>
  <si>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</si>
  <si>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</si>
  <si>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</si>
  <si>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</si>
  <si>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</si>
  <si>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</si>
  <si>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</si>
  <si>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</si>
  <si>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</si>
  <si>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</si>
  <si>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</si>
  <si>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</si>
  <si>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</si>
  <si>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</si>
  <si>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</si>
  <si>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</si>
  <si>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</si>
  <si>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</si>
  <si>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</si>
  <si>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</si>
  <si>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</si>
  <si>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</si>
  <si>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</si>
  <si>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</si>
  <si>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</si>
  <si>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</si>
  <si>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</si>
  <si>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</si>
  <si>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</si>
  <si>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</si>
  <si>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</si>
  <si>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</si>
  <si>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</si>
  <si>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</si>
  <si>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</si>
  <si>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</si>
  <si>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</si>
  <si>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</si>
  <si>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</si>
  <si>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</si>
  <si>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</si>
  <si>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</si>
  <si>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</si>
  <si>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</si>
  <si>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</si>
  <si>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</si>
  <si>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</si>
  <si>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</si>
  <si>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</si>
  <si>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</si>
  <si>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</si>
  <si>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</si>
  <si>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</si>
  <si>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</si>
  <si>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</si>
  <si>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</si>
  <si>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</si>
  <si>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</si>
  <si>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</si>
  <si>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</si>
  <si>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</si>
  <si>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</si>
  <si>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</si>
  <si>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</si>
  <si>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</si>
  <si>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</si>
  <si>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</si>
  <si>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</si>
  <si>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</si>
  <si>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</si>
  <si>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</si>
  <si>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</si>
  <si>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</si>
  <si>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</si>
  <si>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</si>
  <si>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</si>
  <si>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</si>
  <si>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</si>
  <si>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</si>
  <si>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</si>
  <si>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</si>
  <si>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</si>
  <si>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</si>
  <si>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</si>
  <si>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</si>
  <si>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</si>
  <si>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</si>
  <si>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</si>
  <si>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</si>
  <si>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</si>
  <si>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</si>
  <si>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</si>
  <si>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</si>
  <si>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</si>
  <si>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</si>
  <si>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</si>
  <si>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</si>
  <si>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</si>
  <si>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</si>
  <si>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</si>
  <si>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</si>
  <si>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</si>
  <si>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</si>
  <si>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</si>
  <si>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</si>
  <si>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</si>
  <si>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</si>
  <si>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</si>
  <si>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</si>
  <si>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</si>
  <si>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</si>
  <si>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</si>
  <si>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</si>
  <si>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</si>
  <si>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</si>
  <si>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</si>
  <si>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</si>
  <si>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</si>
  <si>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</si>
  <si>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</si>
  <si>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</si>
  <si>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</si>
  <si>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</si>
  <si>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</si>
  <si>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</si>
  <si>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</si>
  <si>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</si>
  <si>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</si>
  <si>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</si>
  <si>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</si>
  <si>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</si>
  <si>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</si>
  <si>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</si>
  <si>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</si>
  <si>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</si>
  <si>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</si>
  <si>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</si>
  <si>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</si>
  <si>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</si>
  <si>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</si>
  <si>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</si>
  <si>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</si>
  <si>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</si>
  <si>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</si>
  <si>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</si>
  <si>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</si>
  <si>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</si>
  <si>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</si>
  <si>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</si>
  <si>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</si>
  <si>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</si>
  <si>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</si>
  <si>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</si>
  <si>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</si>
  <si>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</si>
  <si>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</si>
  <si>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</si>
  <si>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</si>
  <si>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</si>
  <si>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</si>
  <si>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</si>
  <si>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</si>
  <si>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</si>
  <si>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</si>
  <si>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</si>
  <si>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</si>
  <si>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</si>
  <si>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</si>
  <si>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</si>
  <si>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</si>
  <si>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</si>
  <si>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</si>
  <si>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</si>
  <si>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</si>
  <si>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</si>
  <si>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</si>
  <si>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</si>
  <si>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</si>
  <si>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</si>
  <si>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</si>
  <si>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</si>
  <si>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</si>
  <si>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</si>
  <si>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</si>
  <si>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</si>
  <si>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</si>
  <si>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</si>
  <si>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</si>
  <si>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</si>
  <si>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</si>
  <si>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</si>
  <si>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</si>
  <si>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</si>
  <si>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</si>
  <si>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</si>
  <si>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</si>
  <si>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</si>
  <si>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</si>
  <si>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</si>
  <si>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</si>
  <si>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</si>
  <si>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</si>
  <si>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</si>
  <si>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</si>
  <si>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</si>
  <si>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</si>
  <si>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</si>
  <si>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</si>
  <si>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</si>
  <si>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</si>
  <si>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</si>
  <si>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</si>
  <si>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</si>
  <si>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</si>
  <si>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</si>
  <si>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</si>
  <si>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</si>
  <si>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</si>
  <si>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</si>
  <si>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</si>
  <si>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</si>
  <si>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</si>
  <si>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</si>
  <si>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</si>
  <si>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</si>
  <si>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</si>
  <si>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</si>
  <si>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</si>
  <si>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</si>
  <si>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</si>
  <si>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</si>
  <si>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</si>
  <si>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</si>
  <si>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</si>
  <si>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</si>
  <si>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</si>
  <si>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</si>
  <si>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</si>
  <si>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</si>
  <si>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</si>
  <si>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</si>
  <si>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</si>
  <si>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</si>
  <si>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</si>
  <si>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</si>
  <si>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</si>
  <si>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</si>
  <si>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</si>
  <si>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</si>
  <si>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</si>
  <si>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</si>
  <si>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</si>
  <si>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</si>
  <si>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</si>
  <si>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</si>
  <si>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</si>
  <si>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</si>
  <si>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</si>
  <si>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</si>
  <si>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</si>
  <si>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</si>
  <si>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</si>
  <si>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</si>
  <si>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</si>
  <si>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</si>
  <si>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</si>
  <si>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</si>
  <si>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</si>
  <si>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</si>
  <si>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</si>
  <si>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</si>
  <si>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</si>
  <si>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</si>
  <si>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</si>
  <si>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</si>
  <si>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</si>
  <si>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</si>
  <si>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</si>
  <si>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</si>
  <si>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</si>
  <si>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</si>
  <si>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</si>
  <si>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</si>
  <si>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</si>
  <si>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</si>
  <si>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</si>
  <si>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</si>
  <si>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</si>
  <si>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</si>
  <si>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</si>
  <si>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</si>
  <si>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</si>
  <si>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</si>
  <si>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</si>
  <si>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</si>
  <si>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</si>
  <si>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</si>
  <si>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</si>
  <si>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</si>
  <si>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</si>
  <si>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</si>
  <si>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</si>
  <si>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</si>
  <si>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</si>
  <si>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</si>
  <si>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</si>
  <si>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</si>
  <si>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</si>
  <si>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</si>
  <si>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</si>
  <si>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</si>
  <si>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</si>
  <si>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</si>
  <si>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</si>
  <si>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</si>
  <si>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</si>
  <si>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</si>
  <si>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</si>
  <si>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</si>
  <si>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</si>
  <si>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</si>
  <si>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</si>
  <si>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</si>
  <si>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</si>
  <si>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</si>
  <si>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</si>
  <si>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</si>
  <si>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</si>
  <si>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</si>
  <si>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</si>
  <si>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</si>
  <si>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</si>
  <si>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</si>
  <si>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</si>
  <si>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</si>
  <si>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</si>
  <si>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</si>
  <si>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</si>
  <si>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</si>
  <si>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</si>
  <si>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</si>
  <si>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</si>
  <si>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</si>
  <si>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</si>
  <si>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</si>
  <si>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</si>
  <si>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</si>
  <si>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</si>
  <si>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</si>
  <si>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</si>
  <si>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</si>
  <si>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</si>
  <si>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</si>
  <si>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</si>
  <si>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</si>
  <si>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</si>
  <si>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</si>
  <si>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</si>
  <si>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</si>
  <si>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</si>
  <si>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</si>
  <si>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</si>
  <si>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</si>
  <si>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</si>
  <si>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</si>
  <si>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</si>
  <si>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</si>
  <si>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</si>
  <si>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</si>
  <si>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</si>
  <si>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</si>
  <si>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</si>
  <si>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</si>
  <si>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</si>
  <si>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</si>
  <si>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</si>
  <si>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</si>
  <si>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</si>
  <si>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</si>
  <si>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</si>
  <si>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</si>
  <si>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</si>
  <si>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</si>
  <si>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</si>
  <si>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</si>
  <si>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</si>
  <si>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</si>
  <si>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</si>
  <si>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</si>
  <si>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</si>
  <si>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</si>
  <si>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</si>
  <si>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</si>
  <si>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</si>
  <si>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</si>
  <si>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</si>
  <si>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</si>
  <si>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</si>
  <si>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</si>
  <si>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</si>
  <si>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</si>
  <si>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</si>
  <si>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</si>
  <si>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</si>
  <si>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</si>
  <si>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</si>
  <si>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</si>
  <si>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</si>
  <si>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</si>
  <si>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</si>
  <si>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</si>
  <si>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</si>
  <si>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</si>
  <si>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</si>
  <si>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</si>
  <si>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</si>
  <si>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</si>
  <si>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</si>
  <si>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</si>
  <si>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</si>
  <si>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</si>
  <si>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</si>
  <si>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</si>
  <si>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</si>
  <si>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</si>
  <si>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</si>
  <si>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</si>
  <si>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</si>
  <si>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</si>
  <si>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</si>
  <si>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</si>
  <si>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</si>
  <si>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</si>
  <si>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</si>
  <si>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</si>
  <si>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</si>
  <si>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</si>
  <si>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</si>
  <si>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</si>
  <si>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</si>
  <si>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</si>
  <si>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</si>
  <si>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</si>
  <si>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</si>
  <si>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</si>
  <si>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</si>
  <si>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</si>
  <si>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</si>
  <si>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</si>
  <si>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</si>
  <si>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</si>
  <si>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</si>
  <si>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</si>
  <si>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</si>
  <si>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</si>
  <si>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</si>
  <si>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</si>
  <si>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</si>
  <si>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</si>
  <si>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</si>
  <si>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</si>
  <si>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</si>
  <si>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</si>
  <si>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</si>
  <si>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</si>
  <si>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</si>
  <si>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</si>
  <si>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</si>
  <si>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</si>
  <si>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</si>
  <si>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</si>
  <si>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</si>
  <si>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</si>
  <si>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</si>
  <si>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</si>
  <si>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</si>
  <si>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</si>
  <si>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</si>
  <si>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</si>
  <si>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</si>
  <si>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</si>
  <si>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</si>
  <si>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</si>
  <si>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</si>
  <si>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</si>
  <si>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</si>
  <si>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</si>
  <si>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</si>
  <si>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</si>
  <si>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</si>
  <si>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</si>
  <si>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</si>
  <si>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</si>
  <si>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</si>
  <si>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</si>
  <si>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</si>
  <si>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</si>
  <si>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</si>
  <si>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</si>
  <si>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</si>
  <si>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</si>
  <si>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</si>
  <si>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</si>
  <si>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</si>
  <si>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</si>
  <si>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</si>
  <si>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</si>
  <si>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</si>
  <si>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</si>
  <si>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</si>
  <si>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</si>
  <si>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</si>
  <si>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</si>
  <si>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</si>
  <si>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</si>
  <si>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</si>
  <si>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</si>
  <si>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</si>
  <si>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</si>
  <si>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</si>
  <si>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</si>
  <si>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</si>
  <si>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</si>
  <si>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</si>
  <si>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</si>
  <si>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</si>
  <si>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</si>
  <si>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</si>
  <si>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</si>
  <si>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</si>
  <si>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</si>
  <si>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</si>
  <si>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</si>
  <si>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</si>
  <si>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</si>
  <si>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</si>
  <si>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</si>
  <si>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</si>
  <si>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</si>
  <si>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</si>
  <si>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</si>
  <si>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</si>
  <si>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</si>
  <si>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</si>
  <si>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</si>
  <si>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</si>
  <si>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</si>
  <si>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</si>
  <si>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</si>
  <si>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</si>
  <si>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</si>
  <si>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</si>
  <si>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</si>
  <si>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</si>
  <si>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</si>
  <si>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</si>
  <si>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</si>
  <si>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</si>
  <si>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</si>
  <si>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</si>
  <si>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</si>
  <si>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</si>
  <si>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</si>
  <si>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</si>
  <si>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</si>
  <si>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</si>
  <si>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</si>
  <si>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</si>
  <si>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</si>
  <si>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</si>
  <si>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</si>
  <si>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</si>
  <si>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</si>
  <si>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</si>
  <si>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</si>
  <si>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</si>
  <si>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</si>
  <si>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</si>
  <si>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</si>
  <si>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</si>
  <si>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</si>
  <si>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</si>
  <si>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</si>
  <si>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</si>
  <si>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</si>
  <si>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</si>
  <si>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</si>
  <si>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</si>
  <si>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</si>
  <si>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</si>
  <si>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</si>
  <si>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</si>
  <si>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</si>
  <si>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</si>
  <si>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</si>
  <si>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</si>
  <si>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</si>
  <si>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</si>
  <si>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</si>
  <si>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</si>
  <si>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</si>
  <si>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</si>
  <si>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</si>
  <si>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</si>
  <si>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</si>
  <si>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</si>
  <si>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</si>
  <si>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</si>
  <si>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</si>
  <si>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</si>
  <si>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</si>
  <si>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</si>
  <si>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</si>
  <si>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</si>
  <si>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</si>
  <si>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</si>
  <si>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</si>
  <si>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</si>
  <si>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</si>
  <si>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</si>
  <si>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</si>
  <si>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</si>
  <si>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</si>
  <si>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</si>
  <si>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</si>
  <si>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</si>
  <si>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</si>
  <si>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</si>
  <si>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</si>
  <si>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</si>
  <si>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</si>
  <si>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</si>
  <si>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</si>
  <si>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</si>
  <si>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</si>
  <si>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</si>
  <si>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</si>
  <si>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</si>
  <si>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</si>
  <si>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</si>
  <si>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</si>
  <si>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</si>
  <si>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</si>
  <si>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</si>
  <si>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</si>
  <si>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</si>
  <si>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</si>
  <si>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</si>
  <si>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</si>
  <si>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</si>
  <si>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</si>
  <si>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</si>
  <si>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</si>
  <si>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</si>
  <si>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</si>
  <si>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</si>
  <si>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</si>
  <si>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</si>
  <si>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</si>
  <si>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</si>
  <si>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</si>
  <si>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</si>
  <si>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</si>
  <si>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</si>
  <si>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</si>
  <si>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</si>
  <si>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</si>
  <si>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</si>
  <si>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</si>
  <si>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</si>
  <si>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</si>
  <si>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</si>
  <si>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</si>
  <si>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</si>
  <si>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</si>
  <si>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</si>
  <si>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</si>
  <si>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</si>
  <si>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</si>
  <si>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</si>
  <si>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</si>
  <si>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</si>
  <si>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</si>
  <si>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</si>
  <si>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</si>
  <si>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</si>
  <si>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</si>
  <si>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</si>
  <si>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</si>
  <si>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</si>
  <si>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</si>
  <si>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</si>
  <si>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</si>
  <si>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</si>
  <si>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</si>
  <si>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</si>
  <si>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</si>
  <si>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</si>
  <si>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</si>
  <si>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</si>
  <si>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</si>
  <si>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</si>
  <si>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</si>
  <si>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</si>
  <si>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</si>
  <si>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</si>
  <si>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</si>
  <si>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</si>
  <si>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</si>
  <si>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</si>
  <si>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</si>
  <si>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</si>
  <si>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</si>
  <si>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</si>
  <si>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</si>
  <si>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</si>
  <si>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</si>
  <si>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</si>
  <si>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</si>
  <si>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</si>
  <si>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</si>
  <si>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</si>
  <si>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</si>
  <si>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</si>
  <si>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</si>
  <si>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</si>
  <si>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</si>
  <si>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</si>
  <si>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</si>
  <si>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</si>
  <si>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</si>
  <si>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</si>
  <si>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</si>
  <si>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</si>
  <si>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</si>
  <si>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</si>
  <si>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</si>
  <si>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</si>
  <si>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</si>
  <si>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</si>
  <si>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</si>
  <si>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</si>
  <si>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</si>
  <si>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</si>
  <si>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</si>
  <si>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</si>
  <si>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</si>
  <si>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</si>
  <si>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</si>
  <si>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</si>
  <si>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</si>
  <si>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</si>
  <si>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</si>
  <si>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</si>
  <si>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</si>
  <si>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</si>
  <si>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</si>
  <si>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</si>
  <si>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</si>
  <si>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</si>
  <si>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</si>
  <si>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</si>
  <si>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</si>
  <si>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</si>
  <si>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</si>
  <si>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</si>
  <si>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</si>
  <si>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</si>
  <si>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</si>
  <si>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</si>
  <si>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</si>
  <si>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</si>
  <si>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</si>
  <si>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</si>
  <si>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</si>
  <si>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</si>
  <si>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</si>
  <si>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</si>
  <si>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</si>
  <si>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</si>
  <si>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</si>
  <si>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</si>
  <si>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</si>
  <si>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</si>
  <si>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</si>
  <si>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</si>
  <si>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</si>
  <si>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</si>
  <si>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</si>
  <si>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</si>
  <si>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</si>
  <si>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</si>
  <si>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</si>
  <si>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</si>
  <si>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</si>
  <si>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</si>
  <si>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</si>
  <si>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</si>
  <si>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</si>
  <si>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</si>
  <si>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</si>
  <si>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</si>
  <si>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</si>
  <si>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</si>
  <si>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</si>
  <si>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</si>
  <si>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</si>
  <si>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</si>
  <si>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</si>
  <si>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</si>
  <si>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</si>
  <si>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</si>
  <si>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</si>
  <si>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</si>
  <si>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</si>
  <si>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</si>
  <si>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</si>
  <si>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</si>
  <si>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</si>
  <si>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</si>
  <si>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</si>
  <si>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</si>
  <si>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</si>
  <si>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</si>
  <si>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</si>
  <si>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</si>
  <si>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</si>
  <si>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</si>
  <si>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</si>
  <si>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</si>
  <si>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</si>
  <si>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</si>
  <si>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</si>
  <si>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</si>
  <si>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</si>
  <si>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</si>
  <si>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</si>
  <si>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</si>
  <si>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</si>
  <si>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</si>
  <si>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</si>
  <si>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</si>
  <si>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</si>
  <si>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</si>
  <si>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</si>
  <si>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</si>
  <si>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</si>
  <si>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</si>
  <si>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</si>
  <si>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</si>
  <si>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</si>
  <si>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</si>
  <si>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</si>
  <si>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</si>
  <si>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</si>
  <si>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</si>
  <si>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</si>
  <si>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</si>
  <si>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</si>
  <si>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</si>
  <si>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</si>
  <si>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</si>
  <si>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</si>
  <si>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</si>
  <si>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</si>
  <si>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</si>
  <si>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</si>
  <si>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</si>
  <si>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</si>
  <si>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</si>
  <si>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</si>
  <si>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</si>
  <si>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</si>
  <si>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</si>
  <si>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</si>
  <si>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</si>
  <si>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</si>
  <si>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</si>
  <si>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</si>
  <si>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</si>
  <si>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</si>
  <si>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</si>
  <si>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</si>
  <si>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</si>
  <si>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</si>
  <si>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</si>
  <si>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</si>
  <si>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</si>
  <si>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</si>
  <si>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</si>
  <si>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</si>
  <si>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</si>
  <si>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</si>
  <si>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</si>
  <si>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</si>
  <si>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</si>
  <si>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</si>
  <si>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</si>
  <si>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</si>
  <si>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</si>
  <si>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</si>
  <si>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</si>
  <si>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</si>
  <si>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</si>
  <si>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</si>
  <si>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</si>
  <si>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</si>
  <si>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</si>
  <si>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</si>
  <si>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</si>
  <si>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</si>
  <si>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</si>
  <si>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</si>
  <si>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</si>
  <si>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</si>
  <si>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</si>
  <si>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</si>
  <si>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</si>
  <si>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</si>
  <si>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</si>
  <si>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</si>
  <si>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</si>
  <si>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</si>
  <si>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</si>
  <si>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</si>
  <si>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</si>
  <si>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</si>
  <si>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</si>
  <si>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</si>
  <si>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</si>
  <si>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</si>
  <si>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</si>
  <si>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</si>
  <si>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</si>
  <si>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</si>
  <si>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</si>
  <si>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</si>
  <si>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</si>
  <si>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</si>
  <si>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</si>
  <si>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</si>
  <si>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</si>
  <si>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</si>
  <si>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</si>
  <si>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</si>
  <si>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</si>
  <si>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</si>
  <si>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</si>
  <si>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</si>
  <si>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</si>
  <si>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</si>
  <si>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</si>
  <si>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</si>
  <si>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</si>
  <si>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</si>
  <si>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</si>
  <si>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</si>
  <si>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</si>
  <si>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</si>
  <si>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</si>
  <si>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</si>
  <si>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</si>
  <si>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</si>
  <si>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</si>
  <si>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</si>
  <si>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</si>
  <si>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</si>
  <si>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</si>
  <si>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</si>
  <si>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</si>
  <si>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</si>
  <si>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</si>
  <si>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</si>
  <si>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</si>
  <si>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</si>
  <si>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</si>
  <si>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</si>
  <si>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</si>
  <si>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</si>
  <si>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</si>
  <si>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</si>
  <si>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</si>
  <si>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</si>
  <si>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</si>
  <si>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</si>
  <si>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</si>
  <si>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</si>
  <si>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</si>
  <si>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</si>
  <si>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</si>
  <si>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</si>
  <si>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</si>
  <si>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</si>
  <si>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</si>
  <si>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</si>
  <si>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</si>
  <si>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</si>
  <si>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</si>
  <si>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</si>
  <si>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</si>
  <si>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</si>
  <si>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</si>
  <si>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</si>
  <si>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</si>
  <si>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</si>
  <si>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</si>
  <si>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</si>
  <si>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</si>
  <si>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</si>
  <si>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</si>
  <si>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</si>
  <si>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</si>
  <si>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</si>
  <si>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</si>
  <si>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</si>
  <si>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</si>
  <si>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</si>
  <si>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</si>
  <si>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</si>
  <si>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</si>
  <si>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</si>
  <si>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</si>
  <si>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</si>
  <si>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</si>
  <si>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</si>
  <si>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</si>
  <si>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</si>
  <si>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</si>
  <si>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</si>
  <si>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</si>
  <si>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</si>
  <si>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</si>
  <si>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</si>
  <si>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</si>
  <si>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</si>
  <si>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</si>
  <si>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</si>
  <si>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</si>
  <si>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</si>
  <si>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</si>
  <si>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</si>
  <si>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</si>
  <si>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</si>
  <si>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</si>
  <si>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</si>
  <si>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</si>
  <si>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</si>
  <si>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</si>
  <si>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</si>
  <si>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</si>
  <si>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</si>
  <si>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</si>
  <si>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</si>
  <si>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</si>
  <si>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</si>
  <si>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</si>
  <si>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</si>
  <si>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</si>
  <si>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</si>
  <si>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</si>
  <si>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</si>
  <si>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</si>
  <si>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</si>
  <si>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</si>
  <si>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</si>
  <si>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</si>
  <si>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</si>
  <si>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</si>
  <si>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</si>
  <si>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</si>
  <si>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</si>
  <si>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</si>
  <si>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</si>
  <si>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</si>
  <si>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</si>
  <si>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</si>
  <si>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</si>
  <si>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</si>
  <si>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</si>
  <si>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</si>
  <si>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</si>
  <si>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</si>
  <si>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</si>
  <si>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</si>
  <si>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</si>
  <si>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</si>
  <si>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</si>
  <si>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</si>
  <si>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</si>
  <si>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</si>
  <si>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</si>
  <si>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</si>
  <si>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</si>
  <si>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</si>
  <si>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</si>
  <si>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</si>
  <si>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</si>
  <si>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</si>
  <si>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</si>
  <si>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</si>
  <si>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</si>
  <si>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</si>
  <si>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</si>
  <si>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</si>
  <si>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</si>
  <si>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</si>
  <si>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</si>
  <si>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</si>
  <si>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</si>
  <si>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</si>
  <si>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</si>
  <si>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</si>
  <si>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</si>
  <si>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</si>
  <si>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</si>
  <si>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</si>
  <si>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</si>
  <si>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</si>
  <si>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</si>
  <si>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</si>
  <si>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</si>
  <si>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</si>
  <si>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</si>
  <si>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</si>
  <si>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</si>
  <si>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</si>
  <si>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</si>
  <si>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</si>
  <si>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</si>
  <si>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</si>
  <si>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</si>
  <si>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</si>
  <si>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</si>
  <si>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</si>
  <si>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</si>
  <si>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</si>
  <si>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</si>
  <si>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</si>
  <si>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</si>
  <si>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</si>
  <si>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</si>
  <si>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</si>
  <si>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</si>
  <si>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</si>
  <si>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</si>
  <si>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</si>
  <si>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</si>
  <si>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</si>
  <si>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</si>
  <si>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</si>
  <si>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</si>
  <si>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</si>
  <si>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</si>
  <si>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</si>
  <si>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</si>
  <si>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</si>
  <si>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</si>
  <si>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</si>
  <si>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</si>
  <si>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</si>
  <si>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</si>
  <si>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</si>
  <si>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</si>
  <si>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</si>
  <si>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</si>
  <si>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</si>
  <si>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</si>
  <si>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</si>
  <si>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</si>
  <si>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</si>
  <si>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</si>
  <si>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</si>
  <si>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</si>
  <si>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</si>
  <si>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</si>
  <si>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</si>
  <si>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</si>
  <si>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</si>
  <si>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</si>
  <si>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</si>
  <si>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</si>
  <si>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</si>
  <si>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</si>
  <si>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</si>
  <si>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</si>
  <si>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</si>
  <si>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</si>
  <si>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</si>
  <si>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</si>
  <si>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</si>
  <si>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</si>
  <si>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</si>
  <si>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</si>
  <si>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</si>
  <si>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</si>
  <si>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</si>
  <si>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</si>
  <si>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</si>
  <si>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</si>
  <si>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</si>
  <si>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</si>
  <si>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</si>
  <si>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</si>
  <si>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</si>
  <si>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</si>
  <si>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</si>
  <si>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</si>
  <si>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</si>
  <si>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</si>
  <si>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</si>
  <si>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</si>
  <si>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</si>
  <si>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</si>
  <si>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</si>
  <si>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</si>
  <si>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</si>
  <si>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</si>
  <si>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</si>
  <si>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</si>
  <si>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</si>
  <si>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</si>
  <si>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</si>
  <si>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</si>
  <si>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</si>
  <si>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</si>
  <si>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</si>
  <si>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</si>
  <si>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</si>
  <si>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</si>
  <si>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</si>
  <si>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</si>
  <si>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</si>
  <si>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</si>
  <si>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</si>
  <si>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</si>
  <si>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</si>
  <si>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</si>
  <si>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</si>
  <si>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</si>
  <si>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</si>
  <si>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</si>
  <si>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</si>
  <si>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</si>
  <si>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</si>
  <si>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</si>
  <si>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</si>
  <si>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</si>
  <si>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</si>
  <si>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</si>
  <si>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</si>
  <si>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</si>
  <si>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</si>
  <si>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</si>
  <si>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</si>
  <si>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</si>
  <si>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</si>
  <si>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</si>
  <si>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</si>
  <si>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</si>
  <si>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</si>
  <si>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</si>
  <si>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</si>
  <si>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</si>
  <si>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</si>
  <si>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</si>
  <si>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</si>
  <si>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</si>
  <si>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</si>
  <si>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</si>
  <si>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</si>
  <si>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</si>
  <si>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</si>
  <si>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</si>
  <si>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</si>
  <si>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</si>
  <si>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</si>
  <si>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</si>
  <si>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</si>
  <si>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</si>
  <si>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</si>
  <si>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</si>
  <si>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</si>
  <si>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</si>
  <si>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</si>
  <si>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</si>
  <si>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</si>
  <si>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</si>
  <si>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</si>
  <si>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</si>
  <si>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</si>
  <si>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</si>
  <si>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</si>
  <si>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</si>
  <si>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</si>
  <si>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</si>
  <si>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</si>
  <si>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</si>
  <si>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</si>
  <si>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</si>
  <si>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</si>
  <si>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</si>
  <si>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</si>
  <si>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</si>
  <si>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</si>
  <si>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</si>
  <si>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</si>
  <si>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</si>
  <si>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</si>
  <si>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</si>
  <si>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</si>
  <si>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</si>
  <si>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</si>
  <si>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</si>
  <si>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</si>
  <si>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</si>
  <si>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</si>
  <si>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</si>
  <si>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</si>
  <si>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</si>
  <si>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</si>
  <si>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</si>
  <si>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</si>
  <si>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</si>
  <si>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</si>
  <si>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</si>
  <si>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</si>
  <si>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</si>
  <si>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</si>
  <si>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</si>
  <si>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</si>
  <si>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</si>
  <si>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</si>
  <si>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</si>
  <si>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</si>
  <si>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</si>
  <si>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</si>
  <si>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</si>
  <si>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</si>
  <si>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</si>
  <si>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</si>
  <si>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</si>
  <si>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</si>
  <si>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</si>
  <si>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</si>
  <si>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</si>
  <si>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</si>
  <si>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</si>
  <si>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</si>
  <si>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</si>
  <si>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</si>
  <si>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</si>
  <si>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</si>
  <si>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</si>
  <si>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</si>
  <si>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</si>
  <si>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</si>
  <si>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</si>
  <si>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</si>
  <si>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</si>
  <si>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</si>
  <si>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</si>
  <si>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</si>
  <si>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</si>
  <si>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</si>
  <si>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</si>
  <si>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</si>
  <si>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</si>
  <si>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</si>
  <si>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</si>
  <si>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</si>
  <si>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</si>
  <si>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</si>
  <si>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</si>
  <si>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</si>
  <si>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</si>
  <si>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</si>
  <si>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</si>
  <si>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</si>
  <si>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</si>
  <si>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</si>
  <si>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</si>
  <si>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</si>
  <si>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</si>
  <si>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</si>
  <si>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</si>
  <si>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</si>
  <si>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</si>
  <si>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</si>
  <si>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</si>
  <si>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</si>
  <si>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</si>
  <si>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</si>
  <si>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</si>
  <si>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</si>
  <si>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</si>
  <si>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</si>
  <si>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</si>
  <si>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</si>
  <si>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</si>
  <si>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</si>
  <si>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</si>
  <si>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</si>
  <si>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</si>
  <si>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</si>
  <si>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</si>
  <si>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</si>
  <si>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</si>
  <si>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</si>
  <si>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</si>
  <si>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</si>
  <si>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</si>
  <si>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</si>
  <si>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</si>
  <si>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</si>
  <si>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</si>
  <si>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</si>
  <si>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</si>
  <si>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</si>
  <si>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</si>
  <si>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</si>
  <si>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</si>
  <si>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</si>
  <si>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</si>
  <si>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</si>
  <si>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</si>
  <si>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</si>
  <si>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</si>
  <si>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</si>
  <si>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</si>
  <si>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</si>
  <si>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</si>
  <si>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</si>
  <si>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</si>
  <si>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</si>
  <si>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</si>
  <si>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</si>
  <si>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</si>
  <si>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</si>
  <si>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</si>
  <si>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</si>
  <si>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</si>
  <si>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</si>
  <si>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</si>
  <si>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</si>
  <si>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</si>
  <si>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</si>
  <si>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</si>
  <si>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</si>
  <si>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</si>
  <si>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</si>
  <si>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</si>
  <si>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</si>
  <si>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</si>
  <si>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</si>
  <si>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</si>
  <si>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</si>
  <si>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</si>
  <si>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</si>
  <si>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</si>
  <si>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</si>
  <si>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</si>
  <si>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</si>
  <si>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</si>
  <si>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</si>
  <si>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</si>
  <si>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</si>
  <si>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</si>
  <si>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</si>
  <si>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</si>
  <si>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</si>
  <si>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</si>
  <si>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</si>
  <si>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</si>
  <si>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</si>
  <si>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</si>
  <si>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</si>
  <si>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</si>
  <si>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</si>
  <si>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</si>
  <si>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</si>
  <si>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</si>
  <si>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</si>
  <si>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</si>
  <si>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</si>
  <si>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</si>
  <si>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</si>
  <si>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</si>
  <si>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</si>
  <si>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</si>
  <si>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</si>
  <si>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</si>
  <si>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</si>
  <si>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</si>
  <si>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</si>
  <si>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</si>
  <si>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</si>
  <si>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</si>
  <si>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</si>
  <si>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</si>
  <si>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</si>
  <si>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</si>
  <si>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</si>
  <si>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</si>
  <si>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</si>
  <si>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</si>
  <si>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</si>
  <si>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</si>
  <si>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</si>
  <si>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</si>
  <si>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</si>
  <si>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</si>
  <si>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</si>
  <si>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</si>
  <si>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</si>
  <si>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</si>
  <si>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</si>
  <si>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</si>
  <si>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</si>
  <si>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</si>
  <si>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</si>
  <si>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</si>
  <si>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</si>
  <si>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</si>
  <si>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</si>
  <si>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</si>
  <si>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</si>
  <si>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</si>
  <si>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</si>
  <si>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</si>
  <si>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</si>
  <si>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</si>
  <si>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</si>
  <si>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</si>
  <si>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</si>
  <si>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</si>
  <si>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</si>
  <si>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</si>
  <si>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</si>
  <si>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</si>
  <si>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</si>
  <si>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</si>
  <si>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</si>
  <si>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</si>
  <si>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</si>
  <si>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</si>
  <si>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</si>
  <si>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</si>
  <si>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</si>
  <si>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</si>
  <si>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</si>
  <si>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</si>
  <si>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</si>
  <si>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</si>
  <si>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</si>
  <si>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</si>
  <si>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</si>
  <si>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</si>
  <si>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</si>
  <si>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</si>
  <si>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</si>
  <si>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</si>
  <si>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</si>
  <si>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</si>
  <si>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</si>
  <si>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</si>
  <si>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</si>
  <si>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</si>
  <si>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</si>
  <si>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</si>
  <si>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</si>
  <si>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</si>
  <si>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</si>
  <si>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</si>
  <si>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</si>
  <si>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</si>
  <si>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</si>
  <si>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</si>
  <si>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</si>
  <si>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</si>
  <si>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</si>
  <si>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</si>
  <si>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</si>
  <si>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</si>
  <si>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</si>
  <si>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</si>
  <si>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</si>
  <si>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</si>
  <si>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</si>
  <si>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</si>
  <si>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</si>
  <si>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</si>
  <si>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</si>
  <si>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</si>
  <si>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</si>
  <si>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</si>
  <si>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</si>
  <si>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</si>
  <si>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</si>
  <si>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</si>
  <si>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</si>
  <si>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</si>
  <si>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</si>
  <si>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</si>
  <si>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</si>
  <si>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</si>
  <si>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</si>
  <si>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</si>
  <si>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</si>
  <si>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</si>
  <si>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</si>
  <si>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</si>
  <si>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</si>
  <si>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</si>
  <si>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</si>
  <si>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</si>
  <si>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</si>
  <si>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</si>
  <si>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</si>
  <si>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</si>
  <si>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</si>
  <si>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</si>
  <si>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</si>
  <si>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</si>
  <si>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</si>
  <si>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</si>
  <si>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</si>
  <si>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</si>
  <si>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</si>
  <si>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</si>
  <si>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</si>
  <si>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</si>
  <si>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</si>
  <si>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</si>
  <si>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</si>
  <si>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</si>
  <si>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</si>
  <si>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</si>
  <si>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</si>
  <si>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</si>
  <si>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</si>
  <si>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</si>
  <si>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</si>
  <si>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</si>
  <si>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</si>
  <si>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</si>
  <si>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</si>
  <si>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</si>
  <si>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</si>
  <si>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</si>
  <si>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</si>
  <si>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</si>
  <si>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</si>
  <si>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</si>
  <si>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</si>
  <si>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</si>
  <si>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</si>
  <si>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</si>
  <si>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</si>
  <si>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</si>
  <si>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</si>
  <si>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</si>
  <si>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</si>
  <si>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</si>
  <si>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</si>
  <si>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</si>
  <si>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</si>
  <si>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</si>
  <si>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</si>
  <si>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</si>
  <si>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</si>
  <si>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</si>
  <si>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</si>
  <si>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</si>
  <si>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</si>
  <si>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</si>
  <si>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</si>
  <si>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</si>
  <si>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</si>
  <si>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</si>
  <si>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</si>
  <si>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</si>
  <si>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</si>
  <si>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</si>
  <si>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</si>
  <si>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</si>
  <si>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</si>
  <si>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</si>
  <si>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</si>
  <si>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</si>
  <si>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</si>
  <si>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</si>
  <si>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</si>
  <si>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</si>
  <si>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</si>
  <si>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</si>
  <si>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</si>
  <si>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</si>
  <si>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</si>
  <si>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</si>
  <si>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</si>
  <si>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</si>
  <si>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</si>
  <si>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</si>
  <si>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</si>
  <si>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</si>
  <si>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</si>
  <si>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</si>
  <si>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</si>
  <si>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</si>
  <si>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</si>
  <si>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</si>
  <si>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</si>
  <si>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</si>
  <si>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</si>
  <si>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</si>
  <si>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</si>
  <si>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</si>
  <si>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</si>
  <si>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</si>
  <si>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</si>
  <si>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</si>
  <si>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</si>
  <si>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</si>
  <si>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</si>
  <si>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</si>
  <si>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</si>
  <si>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</si>
  <si>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</si>
  <si>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</si>
  <si>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</si>
  <si>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</si>
  <si>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</si>
  <si>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</si>
  <si>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</si>
  <si>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</si>
  <si>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</si>
  <si>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</si>
  <si>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</si>
  <si>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</si>
  <si>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</si>
  <si>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</si>
  <si>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</si>
  <si>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</si>
  <si>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</si>
  <si>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</si>
  <si>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</si>
  <si>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</si>
  <si>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</si>
  <si>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</si>
  <si>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</si>
  <si>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</si>
  <si>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</si>
  <si>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</si>
  <si>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</si>
  <si>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</si>
  <si>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</si>
  <si>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</si>
  <si>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</si>
  <si>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</si>
  <si>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</si>
  <si>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</si>
  <si>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</si>
  <si>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</si>
  <si>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</si>
  <si>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</si>
  <si>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</si>
  <si>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</si>
  <si>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</si>
  <si>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</si>
  <si>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</si>
  <si>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</si>
  <si>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</si>
  <si>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</si>
  <si>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</si>
  <si>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</si>
  <si>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</si>
  <si>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</si>
  <si>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</si>
  <si>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</si>
  <si>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</si>
  <si>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</si>
  <si>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</si>
  <si>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</si>
  <si>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</si>
  <si>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</si>
  <si>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</si>
  <si>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</si>
  <si>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</si>
  <si>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</si>
  <si>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</si>
  <si>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</si>
  <si>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</si>
  <si>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</si>
  <si>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</si>
  <si>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</si>
  <si>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</si>
  <si>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</si>
  <si>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</si>
  <si>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</si>
  <si>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</si>
  <si>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</si>
  <si>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</si>
  <si>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</si>
  <si>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</si>
  <si>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</si>
  <si>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</si>
  <si>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</si>
  <si>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</si>
  <si>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</si>
  <si>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</si>
  <si>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</si>
  <si>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</si>
  <si>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</si>
  <si>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</si>
  <si>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</si>
  <si>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</si>
  <si>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</si>
  <si>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</si>
  <si>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</si>
  <si>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</si>
  <si>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</si>
  <si>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</si>
  <si>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</si>
  <si>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</si>
  <si>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</si>
  <si>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</si>
  <si>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</si>
  <si>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</si>
  <si>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</si>
  <si>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</si>
  <si>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</si>
  <si>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</si>
  <si>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</si>
  <si>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</si>
  <si>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</si>
  <si>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</si>
  <si>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</si>
  <si>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</si>
  <si>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</si>
  <si>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</si>
  <si>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</si>
  <si>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</si>
  <si>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</si>
  <si>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</si>
  <si>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</si>
  <si>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</si>
  <si>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</si>
  <si>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</si>
  <si>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</si>
  <si>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</si>
  <si>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</si>
  <si>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</si>
  <si>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</si>
  <si>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</si>
  <si>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</si>
  <si>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</si>
  <si>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</si>
  <si>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</si>
  <si>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</si>
  <si>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</si>
  <si>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</si>
  <si>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</si>
  <si>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</si>
  <si>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</si>
  <si>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</si>
  <si>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</si>
  <si>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</si>
  <si>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</si>
  <si>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</si>
  <si>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</si>
  <si>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</si>
  <si>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</si>
  <si>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</si>
  <si>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</si>
  <si>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</si>
  <si>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</si>
  <si>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</si>
  <si>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</si>
  <si>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</si>
  <si>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</si>
  <si>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</si>
  <si>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</si>
  <si>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</si>
  <si>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</si>
  <si>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</si>
  <si>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</si>
  <si>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</si>
  <si>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</si>
  <si>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</si>
  <si>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</si>
  <si>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</si>
  <si>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</si>
  <si>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</si>
  <si>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</si>
  <si>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</si>
  <si>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</si>
  <si>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</si>
  <si>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</si>
  <si>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</si>
  <si>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</si>
  <si>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</si>
  <si>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</si>
  <si>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</si>
  <si>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</si>
  <si>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</si>
  <si>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</si>
  <si>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</si>
  <si>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</si>
  <si>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</si>
  <si>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</si>
  <si>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</si>
  <si>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</si>
  <si>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</si>
  <si>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</si>
  <si>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</si>
  <si>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</si>
  <si>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</si>
  <si>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</si>
  <si>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</si>
  <si>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</si>
  <si>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</si>
  <si>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</si>
  <si>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</si>
  <si>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</si>
  <si>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</si>
  <si>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</si>
  <si>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</si>
  <si>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</si>
  <si>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</si>
  <si>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</si>
  <si>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</si>
  <si>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</si>
  <si>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</si>
  <si>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</si>
  <si>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</si>
  <si>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</si>
  <si>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</si>
  <si>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</si>
  <si>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</si>
  <si>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</si>
  <si>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</si>
  <si>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</si>
  <si>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</si>
  <si>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</si>
  <si>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</si>
  <si>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</si>
  <si>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</si>
  <si>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</si>
  <si>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</si>
  <si>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</si>
  <si>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</si>
  <si>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</si>
  <si>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</si>
  <si>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</si>
  <si>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</si>
  <si>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</si>
  <si>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</si>
  <si>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</si>
  <si>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</si>
  <si>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</si>
  <si>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</si>
  <si>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</si>
  <si>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</si>
  <si>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</si>
  <si>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</si>
  <si>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</si>
  <si>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</si>
  <si>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</si>
  <si>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</si>
  <si>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</si>
  <si>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</si>
  <si>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</si>
  <si>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</si>
  <si>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</si>
  <si>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</si>
  <si>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</si>
  <si>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</si>
  <si>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</si>
  <si>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</si>
  <si>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</si>
  <si>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</si>
  <si>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</si>
  <si>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</si>
  <si>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</si>
  <si>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</si>
  <si>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</si>
  <si>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</si>
  <si>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</si>
  <si>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</si>
  <si>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</si>
  <si>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</si>
  <si>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</si>
  <si>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</si>
  <si>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</si>
  <si>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</si>
  <si>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</si>
  <si>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</si>
  <si>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</si>
  <si>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</si>
  <si>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</si>
  <si>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</si>
  <si>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</si>
  <si>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</si>
  <si>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</si>
  <si>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</si>
  <si>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</si>
  <si>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</si>
  <si>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</si>
  <si>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</si>
  <si>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</si>
  <si>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</si>
  <si>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</si>
  <si>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</si>
  <si>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</si>
  <si>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</si>
  <si>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</si>
  <si>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</si>
  <si>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</si>
  <si>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</si>
  <si>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</si>
  <si>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</si>
  <si>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</si>
  <si>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</si>
  <si>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</si>
  <si>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</si>
  <si>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</si>
  <si>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</si>
  <si>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</si>
  <si>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</si>
  <si>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</si>
  <si>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</si>
  <si>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</si>
  <si>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</si>
  <si>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</si>
  <si>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</si>
  <si>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</si>
  <si>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</si>
  <si>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</si>
  <si>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</si>
  <si>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</si>
  <si>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</si>
  <si>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</si>
  <si>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</si>
  <si>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</si>
  <si>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</si>
  <si>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</si>
  <si>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</si>
  <si>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</si>
  <si>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</si>
  <si>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</si>
  <si>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</si>
  <si>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</si>
  <si>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</si>
  <si>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</si>
  <si>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</si>
  <si>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</si>
  <si>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</si>
  <si>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</si>
  <si>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</si>
  <si>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</si>
  <si>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</si>
  <si>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</si>
  <si>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</si>
  <si>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</si>
  <si>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</si>
  <si>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</si>
  <si>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</si>
  <si>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</si>
  <si>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</si>
  <si>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</si>
  <si>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</si>
  <si>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</si>
  <si>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</si>
  <si>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</si>
  <si>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</si>
  <si>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</si>
  <si>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</si>
  <si>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</si>
  <si>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</si>
  <si>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</si>
  <si>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</si>
  <si>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</si>
  <si>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</si>
  <si>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</si>
  <si>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</si>
  <si>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</si>
  <si>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</si>
  <si>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</si>
  <si>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</si>
  <si>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</si>
  <si>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</si>
  <si>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</si>
  <si>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</si>
  <si>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</si>
  <si>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</si>
  <si>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</si>
  <si>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</si>
  <si>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</si>
  <si>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</si>
  <si>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</si>
  <si>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</si>
  <si>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</si>
  <si>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</si>
  <si>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</si>
  <si>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</si>
  <si>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</si>
  <si>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</si>
  <si>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</si>
  <si>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</si>
  <si>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</si>
  <si>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</si>
  <si>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</si>
  <si>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</si>
  <si>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</si>
  <si>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</si>
  <si>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</si>
  <si>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</si>
  <si>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</si>
  <si>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</si>
  <si>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</si>
  <si>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</si>
  <si>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</si>
  <si>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</si>
  <si>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</si>
  <si>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</si>
  <si>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</si>
  <si>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</si>
  <si>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</si>
  <si>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</si>
  <si>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</si>
  <si>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</si>
  <si>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</si>
  <si>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</si>
  <si>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</si>
  <si>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</si>
  <si>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</si>
  <si>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</si>
  <si>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</si>
  <si>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</si>
  <si>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</si>
  <si>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</si>
  <si>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</si>
  <si>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</si>
  <si>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</si>
  <si>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</si>
  <si>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</si>
  <si>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</si>
  <si>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</si>
  <si>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</si>
  <si>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</si>
  <si>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</si>
  <si>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</si>
  <si>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</si>
  <si>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</si>
  <si>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</si>
  <si>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</si>
  <si>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</si>
  <si>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</si>
  <si>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</si>
  <si>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</si>
  <si>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</si>
  <si>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</si>
  <si>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</si>
  <si>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</si>
  <si>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</si>
  <si>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</si>
  <si>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</si>
  <si>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</si>
  <si>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</si>
  <si>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</si>
  <si>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</si>
  <si>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</si>
  <si>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</si>
  <si>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</si>
  <si>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</si>
  <si>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</si>
  <si>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</si>
  <si>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</si>
  <si>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</si>
  <si>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</si>
  <si>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</si>
  <si>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</si>
  <si>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</si>
  <si>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</si>
  <si>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</si>
  <si>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</si>
  <si>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</si>
  <si>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</si>
  <si>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</si>
  <si>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</si>
  <si>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</si>
  <si>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</si>
  <si>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</si>
  <si>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</si>
  <si>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</si>
  <si>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</si>
  <si>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</si>
  <si>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</si>
  <si>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</si>
  <si>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</si>
  <si>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</si>
  <si>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</si>
  <si>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</si>
  <si>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</si>
  <si>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</si>
  <si>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</si>
  <si>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</si>
  <si>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</si>
  <si>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</si>
  <si>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</si>
  <si>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</si>
  <si>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</si>
  <si>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</si>
  <si>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</si>
  <si>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</si>
  <si>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</si>
  <si>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</si>
  <si>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</si>
  <si>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</si>
  <si>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</si>
  <si>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</si>
  <si>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</si>
  <si>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</si>
  <si>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</si>
  <si>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</si>
  <si>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</si>
  <si>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</si>
  <si>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</si>
  <si>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</si>
  <si>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</si>
  <si>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</si>
  <si>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</si>
  <si>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</si>
  <si>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</si>
  <si>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</si>
  <si>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</si>
  <si>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</si>
  <si>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</si>
  <si>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</si>
  <si>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</si>
  <si>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</si>
  <si>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</si>
  <si>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</si>
  <si>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</si>
  <si>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</si>
  <si>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</si>
  <si>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</si>
  <si>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</si>
  <si>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</si>
  <si>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</si>
  <si>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</si>
  <si>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</si>
  <si>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</si>
  <si>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</si>
  <si>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</si>
  <si>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</si>
  <si>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</si>
  <si>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</si>
  <si>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</si>
  <si>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</si>
  <si>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</si>
  <si>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</si>
  <si>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</si>
  <si>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</si>
  <si>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</si>
  <si>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</si>
  <si>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</si>
  <si>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</si>
  <si>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</si>
  <si>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</si>
  <si>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</si>
  <si>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</si>
  <si>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</si>
  <si>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</si>
  <si>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</si>
  <si>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</si>
  <si>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</si>
  <si>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</si>
  <si>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</si>
  <si>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</si>
  <si>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</si>
  <si>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</si>
  <si>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</si>
  <si>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</si>
  <si>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</si>
  <si>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</si>
  <si>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</si>
  <si>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</si>
  <si>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</si>
  <si>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</si>
  <si>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</si>
  <si>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</si>
  <si>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</si>
  <si>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</si>
  <si>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</si>
  <si>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</si>
  <si>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</si>
  <si>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</si>
  <si>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</si>
  <si>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</si>
  <si>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</si>
  <si>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</si>
  <si>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</si>
  <si>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</si>
  <si>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</si>
  <si>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</si>
  <si>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</si>
  <si>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</si>
  <si>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</si>
  <si>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</si>
  <si>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</si>
  <si>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</si>
  <si>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</si>
  <si>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</si>
  <si>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</si>
  <si>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</si>
  <si>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</si>
  <si>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</si>
  <si>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</si>
  <si>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</si>
  <si>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</si>
  <si>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</si>
  <si>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</si>
  <si>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</si>
  <si>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</si>
  <si>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</si>
  <si>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</si>
  <si>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</si>
  <si>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</si>
  <si>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</si>
  <si>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</si>
  <si>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</si>
  <si>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</si>
  <si>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</si>
  <si>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</si>
  <si>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</si>
  <si>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</si>
  <si>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</si>
  <si>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</si>
  <si>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</si>
  <si>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</si>
  <si>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</si>
  <si>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</si>
  <si>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</si>
  <si>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</si>
  <si>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</si>
  <si>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</si>
  <si>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</si>
  <si>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</si>
  <si>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</si>
  <si>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</si>
  <si>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</si>
  <si>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</si>
  <si>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</si>
  <si>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</si>
  <si>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</si>
  <si>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</si>
  <si>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</si>
  <si>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</si>
  <si>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</si>
  <si>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</si>
  <si>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</si>
  <si>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</si>
  <si>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</si>
  <si>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</si>
  <si>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</si>
  <si>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</si>
  <si>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</si>
  <si>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</si>
  <si>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</si>
  <si>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</si>
  <si>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</si>
  <si>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</si>
  <si>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</si>
  <si>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</si>
  <si>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</si>
  <si>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</si>
  <si>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</si>
  <si>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</si>
  <si>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</si>
  <si>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</si>
  <si>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</si>
  <si>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</si>
  <si>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</si>
  <si>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</si>
  <si>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</si>
  <si>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</si>
  <si>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</si>
  <si>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</si>
  <si>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</si>
  <si>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</si>
  <si>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</si>
  <si>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</si>
  <si>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</si>
  <si>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</si>
  <si>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</si>
  <si>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</si>
  <si>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</si>
  <si>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</si>
  <si>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</si>
  <si>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</si>
  <si>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</si>
  <si>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</si>
  <si>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</si>
  <si>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</si>
  <si>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</si>
  <si>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</si>
  <si>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</si>
  <si>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</si>
  <si>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</si>
  <si>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</si>
  <si>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</si>
  <si>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</si>
  <si>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</si>
  <si>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</si>
  <si>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</si>
  <si>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</si>
  <si>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</si>
  <si>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</si>
  <si>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</si>
  <si>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</si>
  <si>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</si>
  <si>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</si>
  <si>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</si>
  <si>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</si>
  <si>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</si>
  <si>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</si>
  <si>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</si>
  <si>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</si>
  <si>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</si>
  <si>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</si>
  <si>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</si>
  <si>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</si>
  <si>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</si>
  <si>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</si>
  <si>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</si>
  <si>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</si>
  <si>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</si>
  <si>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</si>
  <si>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</si>
  <si>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</si>
  <si>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</si>
  <si>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</si>
  <si>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</si>
  <si>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</si>
  <si>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</si>
  <si>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</si>
  <si>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</si>
  <si>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</si>
  <si>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</si>
  <si>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</si>
  <si>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</si>
  <si>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</si>
  <si>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</si>
  <si>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</si>
  <si>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</si>
  <si>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</si>
  <si>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</si>
  <si>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</si>
  <si>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</si>
  <si>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</si>
  <si>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</si>
  <si>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</si>
  <si>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</si>
  <si>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</si>
  <si>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</si>
  <si>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</si>
  <si>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</si>
  <si>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</si>
  <si>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</si>
  <si>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</si>
  <si>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</si>
  <si>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</si>
  <si>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</si>
  <si>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</si>
  <si>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</si>
  <si>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</si>
  <si>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</si>
  <si>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</si>
  <si>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</si>
  <si>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</si>
  <si>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</si>
  <si>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</si>
  <si>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</si>
  <si>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</si>
  <si>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</si>
  <si>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</si>
  <si>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</si>
  <si>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</si>
  <si>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</si>
  <si>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</si>
  <si>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</si>
  <si>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</si>
  <si>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</si>
  <si>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</si>
  <si>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</si>
  <si>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</si>
  <si>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</si>
  <si>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</si>
  <si>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</si>
  <si>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</si>
  <si>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</si>
  <si>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</si>
  <si>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</si>
  <si>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</si>
  <si>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</si>
  <si>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</si>
  <si>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</si>
  <si>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</si>
  <si>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</si>
  <si>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</si>
  <si>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</si>
  <si>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</si>
  <si>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</si>
  <si>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</si>
  <si>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</si>
  <si>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</si>
  <si>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</si>
  <si>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</si>
  <si>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</si>
  <si>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</si>
  <si>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</si>
  <si>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</si>
  <si>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</si>
  <si>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</si>
  <si>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</si>
  <si>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</si>
  <si>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</si>
  <si>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</si>
  <si>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</si>
  <si>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</si>
  <si>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</si>
  <si>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</si>
  <si>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</si>
  <si>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</si>
  <si>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</si>
  <si>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</si>
  <si>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</si>
  <si>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</si>
  <si>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</si>
  <si>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</si>
  <si>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</si>
  <si>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</si>
  <si>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</si>
  <si>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</si>
  <si>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</si>
  <si>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</si>
  <si>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</si>
  <si>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</si>
  <si>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</si>
  <si>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</si>
  <si>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</si>
  <si>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</si>
  <si>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</si>
  <si>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</si>
  <si>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</si>
  <si>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</si>
  <si>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</si>
  <si>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</si>
  <si>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</si>
  <si>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</si>
  <si>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</si>
  <si>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</si>
  <si>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</si>
  <si>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</si>
  <si>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</si>
  <si>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</si>
  <si>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</si>
  <si>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</si>
  <si>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</si>
  <si>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</si>
  <si>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</si>
  <si>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</si>
  <si>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</si>
  <si>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</si>
  <si>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</si>
  <si>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</si>
  <si>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</si>
  <si>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</si>
  <si>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</si>
  <si>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</si>
  <si>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</si>
  <si>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</si>
  <si>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</si>
  <si>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</si>
  <si>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</si>
  <si>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</si>
  <si>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</si>
  <si>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</si>
  <si>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</si>
  <si>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</si>
  <si>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</si>
  <si>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</si>
  <si>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</si>
  <si>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</si>
  <si>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</si>
  <si>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</si>
  <si>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</si>
  <si>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</si>
  <si>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</si>
  <si>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</si>
  <si>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</si>
  <si>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</si>
  <si>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</si>
  <si>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</si>
  <si>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</si>
  <si>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</si>
  <si>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</si>
  <si>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</si>
  <si>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</si>
  <si>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</si>
  <si>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</si>
  <si>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</si>
  <si>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</si>
  <si>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</si>
  <si>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</si>
  <si>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</si>
  <si>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</si>
  <si>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</si>
  <si>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</si>
  <si>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</si>
  <si>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</si>
  <si>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</si>
  <si>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</si>
  <si>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</si>
  <si>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</si>
  <si>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</si>
  <si>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</si>
  <si>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</si>
  <si>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</si>
  <si>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</si>
  <si>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</si>
  <si>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</si>
  <si>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</si>
  <si>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</si>
  <si>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</si>
  <si>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</si>
  <si>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</si>
  <si>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</si>
  <si>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</si>
  <si>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</si>
  <si>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</si>
  <si>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</si>
  <si>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</si>
  <si>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</si>
  <si>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</si>
  <si>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</si>
  <si>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</si>
  <si>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</si>
  <si>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</si>
  <si>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</si>
  <si>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</si>
  <si>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</si>
  <si>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</si>
  <si>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</si>
  <si>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</si>
  <si>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</si>
  <si>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</si>
  <si>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</si>
  <si>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</si>
  <si>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</si>
  <si>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</si>
  <si>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</si>
  <si>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</si>
  <si>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</si>
  <si>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</si>
  <si>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</si>
  <si>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</si>
  <si>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</si>
  <si>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</si>
  <si>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</si>
  <si>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</si>
  <si>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</si>
  <si>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</si>
  <si>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</si>
  <si>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</si>
  <si>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</si>
  <si>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</si>
  <si>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</si>
  <si>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</si>
  <si>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</si>
  <si>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</si>
  <si>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</si>
  <si>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</si>
  <si>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</si>
  <si>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</si>
  <si>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</si>
  <si>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</si>
  <si>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</si>
  <si>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</si>
  <si>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</si>
  <si>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</si>
  <si>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</si>
  <si>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</si>
  <si>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</si>
  <si>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</si>
  <si>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</si>
  <si>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</si>
  <si>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</si>
  <si>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</si>
  <si>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</si>
  <si>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</si>
  <si>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</si>
  <si>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</si>
  <si>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</si>
  <si>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</si>
  <si>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</si>
  <si>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</si>
  <si>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</si>
  <si>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</si>
  <si>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</si>
  <si>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</si>
  <si>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</si>
  <si>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</si>
  <si>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</si>
  <si>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</si>
  <si>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</si>
  <si>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</si>
  <si>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</si>
  <si>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</si>
  <si>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</si>
  <si>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</si>
  <si>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</si>
  <si>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</si>
  <si>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</si>
  <si>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</si>
  <si>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</si>
  <si>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</si>
  <si>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</si>
  <si>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</si>
  <si>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</si>
  <si>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</si>
  <si>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</si>
  <si>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</si>
  <si>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</si>
  <si>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</si>
  <si>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</si>
  <si>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</si>
  <si>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</si>
  <si>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</si>
  <si>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</si>
  <si>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</si>
  <si>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</si>
  <si>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</si>
  <si>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</si>
  <si>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</si>
  <si>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</si>
  <si>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</si>
  <si>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</si>
  <si>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</si>
  <si>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</si>
  <si>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</si>
  <si>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</si>
  <si>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</si>
  <si>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</si>
  <si>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</si>
  <si>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</si>
  <si>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</si>
  <si>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</si>
  <si>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</si>
  <si>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</si>
  <si>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</si>
  <si>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</si>
  <si>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</si>
  <si>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</si>
  <si>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</si>
  <si>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</si>
  <si>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</si>
  <si>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</si>
  <si>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</si>
  <si>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</si>
  <si>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</si>
  <si>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</si>
  <si>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</si>
  <si>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</si>
  <si>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</si>
  <si>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</si>
  <si>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</si>
  <si>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</si>
  <si>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</si>
  <si>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</si>
  <si>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</si>
  <si>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</si>
  <si>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</si>
  <si>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</si>
  <si>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</si>
  <si>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</si>
  <si>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</si>
  <si>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</si>
  <si>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</si>
  <si>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</si>
  <si>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</si>
  <si>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</si>
  <si>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</si>
  <si>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</si>
  <si>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</si>
  <si>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</si>
  <si>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</si>
  <si>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</si>
  <si>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</si>
  <si>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</si>
  <si>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</si>
  <si>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</si>
  <si>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</si>
  <si>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</si>
  <si>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</si>
  <si>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</si>
  <si>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</si>
  <si>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</si>
  <si>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</si>
  <si>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</si>
  <si>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</si>
  <si>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</si>
  <si>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</si>
  <si>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</si>
  <si>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</si>
  <si>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</si>
  <si>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</si>
  <si>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</si>
  <si>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</si>
  <si>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</si>
  <si>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</si>
  <si>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</si>
  <si>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</si>
  <si>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</si>
  <si>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</si>
  <si>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</si>
  <si>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</si>
  <si>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</si>
  <si>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</si>
  <si>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</si>
  <si>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</si>
  <si>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</si>
  <si>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</si>
  <si>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</si>
  <si>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</si>
  <si>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</si>
  <si>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</si>
  <si>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</si>
  <si>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</si>
  <si>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</si>
  <si>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</si>
  <si>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</si>
  <si>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</si>
  <si>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</si>
  <si>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</si>
  <si>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</si>
  <si>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</si>
  <si>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</si>
  <si>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</si>
  <si>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</si>
  <si>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</si>
  <si>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</si>
  <si>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</si>
  <si>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</si>
  <si>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</si>
  <si>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</si>
  <si>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</si>
  <si>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</si>
  <si>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</si>
  <si>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</si>
  <si>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</si>
  <si>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</si>
  <si>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</si>
  <si>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</si>
  <si>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</si>
  <si>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</si>
  <si>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</si>
  <si>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</si>
  <si>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</si>
  <si>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</si>
  <si>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</si>
  <si>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</si>
  <si>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</si>
  <si>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</si>
  <si>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</si>
  <si>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</si>
  <si>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</si>
  <si>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</si>
  <si>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</si>
  <si>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</si>
  <si>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</si>
  <si>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</si>
  <si>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</si>
  <si>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</si>
  <si>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</si>
  <si>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</si>
  <si>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</si>
  <si>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</si>
  <si>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</si>
  <si>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</si>
  <si>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</si>
  <si>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</si>
  <si>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</si>
  <si>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</si>
  <si>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</si>
  <si>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</si>
  <si>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</si>
  <si>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</si>
  <si>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</si>
  <si>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</si>
  <si>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</si>
  <si>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</si>
  <si>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</si>
  <si>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</si>
  <si>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</si>
  <si>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</si>
  <si>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</si>
  <si>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</si>
  <si>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</si>
  <si>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</si>
  <si>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</si>
  <si>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</si>
  <si>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</si>
  <si>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</si>
  <si>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</si>
  <si>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</si>
  <si>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</si>
  <si>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</si>
  <si>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</si>
  <si>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</si>
  <si>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</si>
  <si>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</si>
  <si>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</si>
  <si>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</si>
  <si>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</si>
  <si>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</si>
  <si>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</si>
  <si>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</si>
  <si>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</si>
  <si>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</si>
  <si>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</si>
  <si>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</si>
  <si>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</si>
  <si>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</si>
  <si>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</si>
  <si>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</si>
  <si>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</si>
  <si>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</si>
  <si>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</si>
  <si>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</si>
  <si>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</si>
  <si>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</si>
  <si>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</si>
  <si>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</si>
  <si>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</si>
  <si>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</si>
  <si>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</si>
  <si>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</si>
  <si>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</si>
  <si>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</si>
  <si>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</si>
  <si>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</si>
  <si>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</si>
  <si>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</si>
  <si>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</si>
  <si>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</si>
  <si>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</si>
  <si>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</si>
  <si>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</si>
  <si>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</si>
  <si>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</si>
  <si>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</si>
  <si>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</si>
  <si>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</si>
  <si>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</si>
  <si>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</si>
  <si>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</si>
  <si>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</si>
  <si>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</si>
  <si>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</si>
  <si>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</si>
  <si>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</si>
  <si>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</si>
  <si>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</si>
  <si>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</si>
  <si>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</si>
  <si>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</si>
  <si>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</si>
  <si>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</si>
  <si>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</si>
  <si>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</si>
  <si>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</si>
  <si>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</si>
  <si>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</si>
  <si>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</si>
  <si>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</si>
  <si>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</si>
  <si>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</si>
  <si>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</si>
  <si>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</si>
  <si>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</si>
  <si>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</si>
  <si>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</si>
  <si>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</si>
  <si>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</si>
  <si>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</si>
  <si>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</si>
  <si>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</si>
  <si>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</si>
  <si>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</si>
  <si>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</si>
  <si>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</si>
  <si>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</si>
  <si>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</si>
  <si>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</si>
  <si>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</si>
  <si>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</si>
  <si>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</si>
  <si>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</si>
  <si>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</si>
  <si>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</si>
  <si>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</si>
  <si>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</si>
  <si>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</si>
  <si>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</si>
  <si>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</si>
  <si>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</si>
  <si>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</si>
  <si>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</si>
  <si>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</si>
  <si>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</si>
  <si>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</si>
  <si>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</si>
  <si>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</si>
  <si>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</si>
  <si>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</si>
  <si>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</si>
  <si>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</si>
  <si>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</si>
  <si>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</si>
  <si>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</si>
  <si>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</si>
  <si>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</si>
  <si>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</si>
  <si>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</si>
  <si>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</si>
  <si>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</si>
  <si>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</si>
  <si>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</si>
  <si>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</si>
  <si>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</si>
  <si>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</si>
  <si>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</si>
  <si>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</si>
  <si>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</si>
  <si>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</si>
  <si>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</si>
  <si>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</si>
  <si>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</si>
  <si>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</si>
  <si>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</si>
  <si>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</si>
  <si>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</si>
  <si>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</si>
  <si>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</si>
  <si>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</si>
  <si>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</si>
  <si>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</si>
  <si>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</si>
  <si>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</si>
  <si>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</si>
  <si>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</si>
  <si>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</si>
  <si>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</si>
  <si>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</si>
  <si>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</si>
  <si>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</si>
  <si>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</si>
  <si>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</si>
  <si>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</si>
  <si>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</si>
  <si>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</si>
  <si>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</si>
  <si>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</si>
  <si>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</si>
  <si>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</si>
  <si>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</si>
  <si>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</si>
  <si>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</si>
  <si>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</si>
  <si>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</si>
  <si>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</si>
  <si>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</si>
  <si>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</si>
  <si>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</si>
  <si>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</si>
  <si>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</si>
  <si>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</si>
  <si>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</si>
  <si>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</si>
  <si>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</si>
  <si>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</si>
  <si>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</si>
  <si>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</si>
  <si>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</si>
  <si>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</si>
  <si>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</si>
  <si>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</si>
  <si>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</si>
  <si>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</si>
  <si>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</si>
  <si>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</si>
  <si>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</si>
  <si>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</si>
  <si>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</si>
  <si>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</si>
  <si>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</si>
  <si>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</si>
  <si>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</si>
  <si>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</si>
  <si>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</si>
  <si>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</si>
  <si>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</si>
  <si>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</si>
  <si>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</si>
  <si>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</si>
  <si>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</si>
  <si>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</si>
  <si>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</si>
  <si>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</si>
  <si>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</si>
  <si>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</si>
  <si>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</si>
  <si>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</si>
  <si>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</si>
  <si>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</si>
  <si>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</si>
  <si>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</si>
  <si>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</si>
  <si>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</si>
  <si>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</si>
  <si>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</si>
  <si>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</si>
  <si>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</si>
  <si>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</si>
  <si>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</si>
  <si>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</si>
  <si>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</si>
  <si>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</si>
  <si>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</si>
  <si>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</si>
  <si>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</si>
  <si>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</si>
  <si>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</si>
  <si>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</si>
  <si>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</si>
  <si>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</si>
  <si>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</si>
  <si>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</si>
  <si>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</si>
  <si>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</si>
  <si>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</si>
  <si>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</si>
  <si>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</si>
  <si>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</si>
  <si>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</si>
  <si>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</si>
  <si>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</si>
  <si>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</si>
  <si>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</si>
  <si>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</si>
  <si>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</si>
  <si>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</si>
  <si>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</si>
  <si>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</si>
  <si>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</si>
  <si>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</si>
  <si>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</si>
  <si>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</si>
  <si>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</si>
  <si>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</si>
  <si>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</si>
  <si>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</si>
  <si>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</si>
  <si>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</si>
  <si>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</si>
  <si>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</si>
  <si>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</si>
  <si>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</si>
  <si>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</si>
  <si>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</si>
  <si>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</si>
  <si>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</si>
  <si>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</si>
  <si>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</si>
  <si>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</si>
  <si>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</si>
  <si>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</si>
  <si>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</si>
  <si>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</si>
  <si>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</si>
  <si>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</si>
  <si>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</si>
  <si>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</si>
  <si>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</si>
  <si>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</si>
  <si>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</si>
  <si>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</si>
  <si>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</si>
  <si>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</si>
  <si>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</si>
  <si>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</si>
  <si>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</si>
  <si>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</si>
  <si>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</si>
  <si>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</si>
  <si>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</si>
  <si>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</si>
  <si>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</si>
  <si>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</si>
  <si>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</si>
  <si>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</si>
  <si>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</si>
  <si>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</si>
  <si>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</si>
  <si>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</si>
  <si>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</si>
  <si>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</si>
  <si>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</si>
  <si>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</si>
  <si>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</si>
  <si>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</si>
  <si>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</si>
  <si>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</si>
  <si>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</si>
  <si>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</si>
  <si>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</si>
  <si>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</si>
  <si>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</si>
  <si>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</si>
  <si>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</si>
  <si>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</si>
  <si>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</si>
  <si>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</si>
  <si>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</si>
  <si>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</si>
  <si>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</si>
  <si>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</si>
  <si>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</si>
  <si>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</si>
  <si>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</si>
  <si>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</si>
  <si>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</si>
  <si>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</si>
  <si>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</si>
  <si>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</si>
  <si>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</si>
  <si>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</si>
  <si>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</si>
  <si>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</si>
  <si>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</si>
  <si>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</si>
  <si>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</si>
  <si>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</si>
  <si>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</si>
  <si>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</si>
  <si>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</si>
  <si>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</si>
  <si>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</si>
  <si>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</si>
  <si>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</si>
  <si>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</si>
  <si>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</si>
  <si>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</si>
  <si>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</si>
  <si>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</si>
  <si>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</si>
  <si>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</si>
  <si>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</si>
  <si>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</si>
  <si>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</si>
  <si>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</si>
  <si>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</si>
  <si>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</si>
  <si>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</si>
  <si>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</si>
  <si>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</si>
  <si>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</si>
  <si>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</si>
  <si>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</si>
  <si>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</si>
  <si>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</si>
  <si>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</si>
  <si>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</si>
  <si>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</si>
  <si>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</si>
  <si>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</si>
  <si>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</si>
  <si>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</si>
  <si>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</si>
  <si>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</si>
  <si>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</si>
  <si>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</si>
  <si>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</si>
  <si>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</si>
  <si>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</si>
  <si>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</si>
  <si>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</si>
  <si>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</si>
  <si>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</si>
  <si>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</si>
  <si>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</si>
  <si>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</si>
  <si>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</si>
  <si>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</si>
  <si>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</si>
  <si>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</si>
  <si>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</si>
  <si>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</si>
  <si>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</si>
  <si>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</si>
  <si>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</si>
  <si>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</si>
  <si>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</si>
  <si>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</si>
  <si>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</si>
  <si>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</si>
  <si>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</si>
  <si>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</si>
  <si>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</si>
  <si>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</si>
  <si>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</si>
  <si>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</si>
  <si>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</si>
  <si>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</si>
  <si>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</si>
  <si>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</si>
  <si>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</si>
  <si>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</si>
  <si>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</si>
  <si>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</si>
  <si>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</si>
  <si>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</si>
  <si>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</si>
  <si>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</si>
  <si>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</si>
  <si>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</si>
  <si>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</si>
  <si>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</si>
  <si>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</si>
  <si>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</si>
  <si>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</si>
  <si>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</si>
  <si>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</si>
  <si>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</si>
  <si>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</si>
  <si>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</si>
  <si>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</si>
  <si>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</si>
  <si>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</si>
  <si>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</si>
  <si>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</si>
  <si>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</si>
  <si>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</si>
  <si>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</si>
  <si>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</si>
  <si>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</si>
  <si>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</si>
  <si>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</si>
  <si>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</si>
  <si>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</si>
  <si>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</si>
  <si>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</si>
  <si>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</si>
  <si>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</si>
  <si>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</si>
  <si>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</si>
  <si>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</si>
  <si>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</si>
  <si>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</si>
  <si>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</si>
  <si>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</si>
  <si>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</si>
  <si>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</si>
  <si>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</si>
  <si>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</si>
  <si>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</si>
  <si>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</si>
  <si>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</si>
  <si>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</si>
  <si>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</si>
  <si>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</si>
  <si>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</si>
  <si>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</si>
  <si>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</si>
  <si>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</si>
  <si>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</si>
  <si>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</si>
  <si>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</si>
  <si>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</si>
  <si>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</si>
  <si>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</si>
  <si>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</si>
  <si>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</si>
  <si>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</si>
  <si>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</si>
  <si>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</si>
  <si>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</si>
  <si>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</si>
  <si>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</si>
  <si>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</si>
  <si>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</si>
  <si>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</si>
  <si>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</si>
  <si>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</si>
  <si>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</si>
  <si>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</si>
  <si>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</si>
  <si>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</si>
  <si>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</si>
  <si>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</si>
  <si>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</si>
  <si>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</si>
  <si>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</si>
  <si>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</si>
  <si>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</si>
  <si>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</si>
  <si>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</si>
  <si>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</si>
  <si>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</si>
  <si>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</si>
  <si>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</si>
  <si>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</si>
  <si>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</si>
  <si>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</si>
  <si>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</si>
  <si>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</si>
  <si>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</si>
  <si>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</si>
  <si>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</si>
  <si>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</si>
  <si>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</si>
  <si>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</si>
  <si>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</si>
  <si>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</si>
  <si>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</si>
  <si>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</si>
  <si>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</si>
  <si>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</si>
  <si>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</si>
  <si>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</si>
  <si>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</si>
  <si>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</si>
  <si>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</si>
  <si>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</si>
  <si>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</si>
  <si>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</si>
  <si>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</si>
  <si>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</si>
  <si>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</si>
  <si>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</si>
  <si>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</si>
  <si>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</si>
  <si>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</si>
  <si>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</si>
  <si>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</si>
  <si>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</si>
  <si>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</si>
  <si>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</si>
  <si>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</si>
  <si>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</si>
  <si>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</si>
  <si>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</si>
  <si>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</si>
  <si>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</si>
  <si>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</si>
  <si>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</si>
  <si>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</si>
  <si>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</si>
  <si>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</si>
  <si>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</si>
  <si>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</si>
  <si>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</si>
  <si>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</si>
  <si>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</si>
  <si>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</si>
  <si>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</si>
  <si>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</si>
  <si>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</si>
  <si>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</si>
  <si>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</si>
  <si>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</si>
  <si>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</si>
  <si>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</si>
  <si>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</si>
  <si>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</si>
  <si>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</si>
  <si>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</si>
  <si>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</si>
  <si>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</si>
  <si>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</si>
  <si>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</si>
  <si>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</si>
  <si>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</si>
  <si>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</si>
  <si>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</si>
  <si>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</si>
  <si>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</si>
  <si>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</si>
  <si>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</si>
  <si>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</si>
  <si>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</si>
  <si>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</si>
  <si>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</si>
  <si>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</si>
  <si>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</si>
  <si>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</si>
  <si>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</si>
  <si>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</si>
  <si>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</si>
  <si>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</si>
  <si>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</si>
  <si>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</si>
  <si>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</si>
  <si>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</si>
  <si>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</si>
  <si>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</si>
  <si>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</si>
  <si>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</si>
  <si>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</si>
  <si>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</si>
  <si>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</si>
  <si>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</si>
  <si>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</si>
  <si>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</si>
  <si>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</si>
  <si>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</si>
  <si>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</si>
  <si>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</si>
  <si>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</si>
  <si>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</si>
  <si>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</si>
  <si>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</si>
  <si>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</si>
  <si>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</si>
  <si>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</si>
  <si>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</si>
  <si>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</si>
  <si>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</si>
  <si>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</si>
  <si>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</si>
  <si>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</si>
  <si>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</si>
  <si>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</si>
  <si>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</si>
  <si>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</si>
  <si>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</si>
  <si>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</si>
  <si>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</si>
  <si>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</si>
  <si>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</si>
  <si>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</si>
  <si>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</si>
  <si>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</si>
  <si>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</si>
  <si>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</si>
  <si>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</si>
  <si>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</si>
  <si>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</si>
  <si>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</si>
  <si>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</si>
  <si>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</si>
  <si>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</si>
  <si>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</si>
  <si>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</si>
  <si>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</si>
  <si>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</si>
  <si>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</si>
  <si>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</si>
  <si>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</si>
  <si>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</si>
  <si>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</si>
  <si>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</si>
  <si>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</si>
  <si>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</si>
  <si>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</si>
  <si>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</si>
  <si>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</si>
  <si>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</si>
  <si>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</si>
  <si>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</si>
  <si>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</si>
  <si>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</si>
  <si>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</si>
  <si>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</si>
  <si>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</si>
  <si>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</si>
  <si>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</si>
  <si>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</si>
  <si>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</si>
  <si>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</si>
  <si>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</si>
  <si>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</si>
  <si>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</si>
  <si>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</si>
  <si>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</si>
  <si>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</si>
  <si>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</si>
  <si>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</si>
  <si>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</si>
  <si>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</si>
  <si>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</si>
  <si>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</si>
  <si>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</si>
  <si>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</si>
  <si>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</si>
  <si>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</si>
  <si>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</si>
  <si>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</si>
  <si>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</si>
  <si>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</si>
  <si>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</si>
  <si>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</si>
  <si>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</si>
  <si>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</si>
  <si>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</si>
  <si>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</si>
  <si>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</si>
  <si>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</si>
  <si>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</si>
  <si>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</si>
  <si>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</si>
  <si>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</si>
  <si>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</si>
  <si>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</si>
  <si>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</si>
  <si>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</si>
  <si>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</si>
  <si>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</si>
  <si>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</si>
  <si>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</si>
  <si>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</si>
  <si>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</si>
  <si>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</si>
  <si>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</si>
  <si>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</si>
  <si>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</si>
  <si>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</si>
  <si>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</si>
  <si>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</si>
  <si>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</si>
  <si>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</si>
  <si>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</si>
  <si>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</si>
  <si>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</si>
  <si>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</si>
  <si>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</si>
  <si>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</si>
  <si>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</si>
  <si>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</si>
  <si>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</si>
  <si>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</si>
  <si>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</si>
  <si>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</si>
  <si>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</si>
  <si>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</si>
  <si>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</si>
  <si>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</si>
  <si>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</si>
  <si>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</si>
  <si>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</si>
  <si>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</si>
  <si>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</si>
  <si>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</si>
  <si>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</si>
  <si>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</si>
  <si>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</si>
  <si>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</si>
  <si>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</si>
  <si>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</si>
  <si>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</si>
  <si>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</si>
  <si>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</si>
  <si>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</si>
  <si>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</si>
  <si>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</si>
  <si>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</si>
  <si>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</si>
  <si>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</si>
  <si>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</si>
  <si>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</si>
  <si>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</si>
  <si>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</si>
  <si>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</si>
  <si>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</si>
  <si>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</si>
  <si>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</si>
  <si>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</si>
  <si>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</si>
  <si>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</si>
  <si>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</si>
  <si>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</si>
  <si>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</si>
  <si>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</si>
  <si>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</si>
  <si>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</si>
  <si>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</si>
  <si>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</si>
  <si>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</si>
  <si>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</si>
  <si>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</si>
  <si>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</si>
  <si>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</si>
  <si>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</si>
  <si>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</si>
  <si>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</si>
  <si>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</si>
  <si>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</si>
  <si>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</si>
  <si>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</si>
  <si>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</si>
  <si>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</si>
  <si>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</si>
  <si>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</si>
  <si>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</si>
  <si>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</si>
  <si>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</si>
  <si>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</si>
  <si>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</si>
  <si>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</si>
  <si>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</si>
  <si>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</si>
  <si>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</si>
  <si>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</si>
  <si>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</si>
  <si>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</si>
  <si>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</si>
  <si>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</si>
  <si>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</si>
  <si>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</si>
  <si>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</si>
  <si>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</si>
  <si>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</si>
  <si>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</si>
  <si>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</si>
  <si>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</si>
  <si>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</si>
  <si>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</si>
  <si>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</si>
  <si>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</si>
  <si>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</si>
  <si>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</si>
  <si>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</si>
  <si>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</si>
  <si>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</si>
  <si>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</si>
  <si>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</si>
  <si>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</si>
  <si>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</si>
  <si>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</si>
  <si>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</si>
  <si>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</si>
  <si>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</si>
  <si>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</si>
  <si>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</si>
  <si>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</si>
  <si>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</si>
  <si>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</si>
  <si>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</si>
  <si>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</si>
  <si>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</si>
  <si>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</si>
  <si>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</si>
  <si>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</si>
  <si>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</si>
  <si>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</si>
  <si>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</si>
  <si>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</si>
  <si>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</si>
  <si>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</si>
  <si>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</si>
  <si>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</si>
  <si>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</si>
  <si>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</si>
  <si>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</si>
  <si>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</si>
  <si>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</si>
  <si>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</si>
  <si>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</si>
  <si>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</si>
  <si>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</si>
  <si>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</si>
  <si>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</si>
  <si>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</si>
  <si>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</si>
  <si>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</si>
  <si>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</si>
  <si>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</si>
  <si>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</si>
  <si>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</si>
  <si>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</si>
  <si>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</si>
  <si>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</si>
  <si>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</si>
  <si>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</si>
  <si>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</si>
  <si>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</si>
  <si>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</si>
  <si>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</si>
  <si>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</si>
  <si>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</si>
  <si>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</si>
  <si>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</si>
  <si>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</si>
  <si>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</si>
  <si>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</si>
  <si>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</si>
  <si>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</si>
  <si>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</si>
  <si>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</si>
  <si>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</si>
  <si>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</si>
  <si>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</si>
  <si>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</si>
  <si>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</si>
  <si>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</si>
  <si>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</si>
  <si>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</si>
  <si>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</si>
  <si>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</si>
  <si>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</si>
  <si>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</si>
  <si>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</si>
  <si>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</si>
  <si>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</si>
  <si>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</si>
  <si>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</si>
  <si>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</si>
  <si>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</si>
  <si>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</si>
  <si>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</si>
  <si>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</si>
  <si>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</si>
  <si>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</si>
  <si>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</si>
  <si>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</si>
  <si>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</si>
  <si>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</si>
  <si>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</si>
  <si>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</si>
  <si>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</si>
  <si>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</si>
  <si>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</si>
  <si>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</si>
  <si>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</si>
  <si>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</si>
  <si>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</si>
  <si>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</si>
  <si>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</si>
  <si>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</si>
  <si>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</si>
  <si>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</si>
  <si>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</si>
  <si>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</si>
  <si>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</si>
  <si>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</si>
  <si>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</si>
  <si>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</si>
  <si>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</si>
  <si>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</si>
  <si>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</si>
  <si>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</si>
  <si>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</si>
  <si>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</si>
  <si>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</si>
  <si>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</si>
  <si>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</si>
  <si>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</si>
  <si>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</si>
  <si>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</si>
  <si>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</si>
  <si>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</si>
  <si>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</si>
  <si>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</si>
  <si>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</si>
  <si>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</si>
  <si>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</si>
  <si>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</si>
  <si>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</si>
  <si>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</si>
  <si>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</si>
  <si>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</si>
  <si>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</si>
  <si>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</si>
  <si>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</si>
  <si>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</si>
  <si>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</si>
  <si>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</si>
  <si>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</si>
  <si>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</si>
  <si>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</si>
  <si>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</si>
  <si>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</si>
  <si>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</si>
  <si>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</si>
  <si>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</si>
  <si>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</si>
  <si>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</si>
  <si>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</si>
  <si>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</si>
  <si>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</si>
  <si>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</si>
  <si>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</si>
  <si>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</si>
  <si>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</si>
  <si>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</si>
  <si>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</si>
  <si>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</si>
  <si>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</si>
  <si>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</si>
  <si>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</si>
  <si>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</si>
  <si>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</si>
  <si>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</si>
  <si>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</si>
  <si>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</si>
  <si>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</si>
  <si>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</si>
  <si>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</si>
  <si>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</si>
  <si>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</si>
  <si>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</si>
  <si>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</si>
  <si>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</si>
  <si>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</si>
  <si>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</si>
  <si>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</si>
  <si>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</si>
  <si>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</si>
  <si>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</si>
  <si>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</si>
  <si>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</si>
  <si>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</si>
  <si>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</si>
  <si>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</si>
  <si>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</si>
  <si>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</si>
  <si>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</si>
  <si>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</si>
  <si>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</si>
  <si>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</si>
  <si>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</si>
  <si>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</si>
  <si>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</si>
  <si>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</si>
  <si>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</si>
  <si>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</si>
  <si>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</si>
  <si>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</si>
  <si>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</si>
  <si>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</si>
  <si>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</si>
  <si>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</si>
  <si>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</si>
  <si>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</si>
  <si>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</si>
  <si>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</si>
  <si>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</si>
  <si>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</si>
  <si>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</si>
  <si>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</si>
  <si>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</si>
  <si>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</si>
  <si>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</si>
  <si>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</si>
  <si>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</si>
  <si>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</si>
  <si>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</si>
  <si>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</si>
  <si>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</si>
  <si>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</si>
  <si>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</si>
  <si>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</si>
  <si>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</si>
  <si>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</si>
  <si>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</si>
  <si>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</si>
  <si>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</si>
  <si>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</si>
  <si>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</si>
  <si>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</si>
  <si>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</si>
  <si>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</si>
  <si>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</si>
  <si>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</si>
  <si>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</si>
  <si>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</si>
  <si>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</si>
  <si>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</si>
  <si>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</si>
  <si>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</si>
  <si>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</si>
  <si>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</si>
  <si>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</si>
  <si>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</si>
  <si>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</si>
  <si>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</si>
  <si>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</si>
  <si>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</si>
  <si>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</si>
  <si>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</si>
  <si>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</si>
  <si>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</si>
  <si>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</si>
  <si>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</si>
  <si>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</si>
  <si>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</si>
  <si>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</si>
  <si>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</si>
  <si>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</si>
  <si>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</si>
  <si>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</si>
  <si>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</si>
  <si>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</si>
  <si>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</si>
  <si>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</si>
  <si>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</si>
  <si>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</si>
  <si>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</si>
  <si>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</si>
  <si>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</si>
  <si>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</si>
  <si>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</si>
  <si>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</si>
  <si>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</si>
  <si>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</si>
  <si>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</si>
  <si>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</si>
  <si>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</si>
  <si>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</si>
  <si>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</si>
  <si>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</si>
  <si>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</si>
  <si>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</si>
  <si>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</si>
  <si>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</si>
  <si>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</si>
  <si>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</si>
  <si>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</si>
  <si>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</si>
  <si>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</si>
  <si>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</si>
  <si>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</si>
  <si>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</si>
  <si>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</si>
  <si>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</si>
  <si>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</si>
  <si>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</si>
  <si>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</si>
  <si>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</si>
  <si>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</si>
  <si>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</si>
  <si>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</si>
  <si>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</si>
  <si>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</si>
  <si>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</si>
  <si>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</si>
  <si>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</si>
  <si>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</si>
  <si>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</si>
  <si>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</si>
  <si>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</si>
  <si>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</si>
  <si>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</si>
  <si>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</si>
  <si>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</si>
  <si>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</si>
  <si>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</si>
  <si>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</si>
  <si>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</si>
  <si>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</si>
  <si>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</si>
  <si>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</si>
  <si>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</si>
  <si>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</si>
  <si>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</si>
  <si>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</si>
  <si>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</si>
  <si>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</si>
  <si>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</si>
  <si>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</si>
  <si>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</si>
  <si>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</si>
  <si>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</si>
  <si>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</si>
  <si>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</si>
  <si>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</si>
  <si>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</si>
  <si>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</si>
  <si>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</si>
  <si>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</si>
  <si>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</si>
  <si>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</si>
  <si>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</si>
  <si>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</si>
  <si>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</si>
  <si>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</si>
  <si>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</si>
  <si>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</si>
  <si>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</si>
  <si>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</si>
  <si>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</si>
  <si>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</si>
  <si>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</si>
  <si>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</si>
  <si>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</si>
  <si>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</si>
  <si>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</si>
  <si>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</si>
  <si>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</si>
  <si>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</si>
  <si>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</si>
  <si>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</si>
  <si>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</si>
  <si>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</si>
  <si>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</si>
  <si>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</si>
  <si>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</si>
  <si>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</si>
  <si>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</si>
  <si>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</si>
  <si>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</si>
  <si>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</si>
  <si>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</si>
  <si>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</si>
  <si>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</si>
  <si>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</si>
  <si>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</si>
  <si>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</si>
  <si>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</si>
  <si>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</si>
  <si>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</si>
  <si>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</si>
  <si>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</si>
  <si>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</si>
  <si>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</si>
  <si>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</si>
  <si>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</si>
  <si>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</si>
  <si>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</si>
  <si>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</si>
  <si>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</si>
  <si>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</si>
  <si>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</si>
  <si>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</si>
  <si>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</si>
  <si>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</si>
  <si>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</si>
  <si>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</si>
  <si>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</si>
  <si>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</si>
  <si>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</si>
  <si>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</si>
  <si>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</si>
  <si>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</si>
  <si>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</si>
  <si>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</si>
  <si>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</si>
  <si>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</si>
  <si>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</si>
  <si>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</si>
  <si>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</si>
  <si>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</si>
  <si>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</si>
  <si>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</si>
  <si>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</si>
  <si>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</si>
  <si>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</si>
  <si>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</si>
  <si>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</si>
  <si>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</si>
  <si>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</si>
  <si>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</si>
  <si>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</si>
  <si>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</si>
  <si>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</si>
  <si>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</si>
  <si>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</si>
  <si>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</si>
  <si>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</si>
  <si>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</si>
  <si>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</si>
  <si>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</si>
  <si>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</si>
  <si>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</si>
  <si>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</si>
  <si>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</si>
  <si>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</si>
  <si>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</si>
  <si>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</si>
  <si>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</si>
  <si>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</si>
  <si>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</si>
  <si>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</si>
  <si>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</si>
  <si>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</si>
  <si>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</si>
  <si>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</si>
  <si>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</si>
  <si>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</si>
  <si>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</si>
  <si>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</si>
  <si>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</si>
  <si>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</si>
  <si>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</si>
  <si>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</si>
  <si>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</si>
  <si>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</si>
  <si>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</si>
  <si>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</si>
  <si>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</si>
  <si>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</si>
  <si>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</si>
  <si>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</si>
  <si>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</si>
  <si>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</si>
  <si>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</si>
  <si>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</si>
  <si>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</si>
  <si>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</si>
  <si>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</si>
  <si>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</si>
  <si>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</si>
  <si>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</si>
  <si>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</si>
  <si>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</si>
  <si>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</si>
  <si>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</si>
  <si>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</si>
  <si>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</si>
  <si>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</si>
  <si>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</si>
  <si>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</si>
  <si>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</si>
  <si>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</si>
  <si>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</si>
  <si>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</si>
  <si>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</si>
  <si>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</si>
  <si>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</si>
  <si>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</si>
  <si>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</si>
  <si>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</si>
  <si>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</si>
  <si>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</si>
  <si>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</si>
  <si>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</si>
  <si>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</si>
  <si>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</si>
  <si>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</si>
  <si>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</si>
  <si>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</si>
  <si>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</si>
  <si>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</si>
  <si>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</si>
  <si>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</si>
  <si>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</si>
  <si>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</si>
  <si>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</si>
  <si>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</si>
  <si>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</si>
  <si>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</si>
  <si>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</si>
  <si>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</si>
  <si>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</si>
  <si>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</si>
  <si>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</si>
  <si>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</si>
  <si>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</si>
  <si>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</si>
  <si>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</si>
  <si>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</si>
  <si>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</si>
  <si>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</si>
  <si>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</si>
  <si>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</si>
  <si>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</si>
  <si>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</si>
  <si>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</si>
  <si>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</si>
  <si>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</si>
  <si>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</si>
  <si>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</si>
  <si>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</si>
  <si>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</si>
  <si>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</si>
  <si>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</si>
  <si>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</si>
  <si>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</si>
  <si>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</si>
  <si>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</si>
  <si>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</si>
  <si>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</si>
  <si>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</si>
  <si>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</si>
  <si>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</si>
  <si>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</si>
  <si>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</si>
  <si>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</si>
  <si>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</si>
  <si>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</si>
  <si>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</si>
  <si>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</si>
  <si>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</si>
  <si>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</si>
  <si>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</si>
  <si>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</si>
  <si>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</si>
  <si>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</si>
  <si>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</si>
  <si>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</si>
  <si>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</si>
  <si>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</si>
  <si>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</si>
  <si>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</si>
  <si>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</si>
  <si>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</si>
  <si>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</si>
  <si>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</si>
  <si>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</si>
  <si>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</si>
  <si>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</si>
  <si>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</si>
  <si>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</si>
  <si>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</si>
  <si>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</si>
  <si>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</si>
  <si>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</si>
  <si>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</si>
  <si>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</si>
  <si>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</si>
  <si>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</si>
  <si>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</si>
  <si>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</si>
  <si>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</si>
  <si>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</si>
  <si>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</si>
  <si>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</si>
  <si>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</si>
  <si>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</si>
  <si>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</si>
  <si>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</si>
  <si>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</si>
  <si>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</si>
  <si>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</si>
  <si>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</si>
  <si>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</si>
  <si>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</si>
  <si>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</si>
  <si>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</si>
  <si>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</si>
  <si>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</si>
  <si>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</si>
  <si>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</si>
  <si>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</si>
  <si>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</si>
  <si>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</si>
  <si>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</si>
  <si>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</si>
  <si>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</si>
  <si>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</si>
  <si>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</si>
  <si>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</si>
  <si>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</si>
  <si>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</si>
  <si>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</si>
  <si>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</si>
  <si>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</si>
  <si>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</si>
  <si>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</si>
  <si>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</si>
  <si>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</si>
  <si>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</si>
  <si>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</si>
  <si>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</si>
  <si>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</si>
  <si>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</si>
  <si>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</si>
  <si>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</si>
  <si>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</si>
  <si>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</si>
  <si>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</si>
  <si>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</si>
  <si>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</si>
  <si>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</si>
  <si>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</si>
  <si>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</si>
  <si>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</si>
  <si>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</si>
  <si>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</si>
  <si>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</si>
  <si>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</si>
  <si>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</si>
  <si>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</si>
  <si>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</si>
  <si>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</si>
  <si>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</si>
  <si>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</si>
  <si>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</si>
  <si>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</si>
  <si>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</si>
  <si>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</si>
  <si>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</si>
  <si>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</si>
  <si>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</si>
  <si>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</si>
  <si>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</si>
  <si>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</si>
  <si>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</si>
  <si>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</si>
  <si>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</si>
  <si>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</si>
  <si>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</si>
  <si>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</si>
  <si>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</si>
  <si>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</si>
  <si>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</si>
  <si>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</si>
  <si>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</si>
  <si>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</si>
  <si>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</si>
  <si>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</si>
  <si>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</si>
  <si>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</si>
  <si>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</si>
  <si>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</si>
  <si>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</si>
  <si>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</si>
  <si>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</si>
  <si>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</si>
  <si>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</si>
  <si>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</si>
  <si>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</si>
  <si>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</si>
  <si>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</si>
  <si>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</si>
  <si>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</si>
  <si>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</si>
  <si>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</si>
  <si>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</si>
  <si>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</si>
  <si>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</si>
  <si>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</si>
  <si>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</si>
  <si>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</si>
  <si>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</si>
  <si>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</si>
  <si>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</si>
  <si>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</si>
  <si>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</si>
  <si>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</si>
  <si>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</si>
  <si>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</si>
  <si>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</si>
  <si>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</si>
  <si>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</si>
  <si>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</si>
  <si>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</si>
  <si>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</si>
  <si>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</si>
  <si>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</si>
  <si>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</si>
  <si>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</si>
  <si>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</si>
  <si>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</si>
  <si>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</si>
  <si>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</si>
  <si>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</si>
  <si>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</si>
  <si>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</si>
  <si>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</si>
  <si>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</si>
  <si>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</si>
  <si>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</si>
  <si>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</si>
  <si>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</si>
  <si>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</si>
  <si>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</si>
  <si>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</si>
  <si>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</si>
  <si>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</si>
  <si>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</si>
  <si>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</si>
  <si>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</si>
  <si>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</si>
  <si>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</si>
  <si>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</si>
  <si>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</si>
  <si>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</si>
  <si>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</si>
  <si>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</si>
  <si>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</si>
  <si>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</si>
  <si>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</si>
  <si>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</si>
  <si>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</si>
  <si>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</si>
  <si>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</si>
  <si>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</si>
  <si>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</si>
  <si>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</si>
  <si>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</si>
  <si>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</si>
  <si>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</si>
  <si>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</si>
  <si>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</si>
  <si>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</si>
  <si>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</si>
  <si>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</si>
  <si>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</si>
  <si>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</si>
  <si>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</si>
  <si>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</si>
  <si>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</si>
  <si>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</si>
  <si>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</si>
  <si>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</si>
  <si>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</si>
  <si>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</si>
  <si>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</si>
  <si>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</si>
  <si>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</si>
  <si>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</si>
  <si>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</si>
  <si>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</si>
  <si>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</si>
  <si>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</si>
  <si>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</si>
  <si>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</si>
  <si>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</si>
  <si>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</si>
  <si>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</si>
  <si>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</si>
  <si>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</si>
  <si>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</si>
  <si>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</si>
  <si>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</si>
  <si>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</si>
  <si>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</si>
  <si>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</si>
  <si>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</si>
  <si>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</si>
  <si>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</si>
  <si>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</si>
  <si>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</si>
  <si>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</si>
  <si>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</si>
  <si>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</si>
  <si>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</si>
  <si>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</si>
  <si>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</si>
  <si>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</si>
  <si>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</si>
  <si>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</si>
  <si>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</si>
  <si>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</si>
  <si>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</si>
  <si>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</si>
  <si>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</si>
  <si>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</si>
  <si>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</si>
  <si>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</si>
  <si>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</si>
  <si>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</si>
  <si>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</si>
  <si>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</si>
  <si>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</si>
  <si>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</si>
  <si>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</si>
  <si>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</si>
  <si>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</si>
  <si>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</si>
  <si>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</si>
  <si>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</si>
  <si>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</si>
  <si>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</si>
  <si>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</si>
  <si>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</si>
  <si>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</si>
  <si>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</si>
  <si>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</si>
  <si>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</si>
  <si>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</si>
  <si>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</si>
  <si>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</si>
  <si>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</si>
  <si>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</si>
  <si>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</si>
  <si>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</si>
  <si>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</si>
  <si>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</si>
  <si>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</si>
  <si>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</si>
  <si>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</si>
  <si>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</si>
  <si>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</si>
  <si>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</si>
  <si>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</si>
  <si>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</si>
  <si>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</si>
  <si>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</si>
  <si>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</si>
  <si>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</si>
  <si>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</si>
  <si>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</si>
  <si>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</si>
  <si>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</si>
  <si>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</si>
  <si>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</si>
  <si>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</si>
  <si>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</si>
  <si>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</si>
  <si>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</si>
  <si>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</si>
  <si>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</si>
  <si>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</si>
  <si>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</si>
  <si>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</si>
  <si>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</si>
  <si>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</si>
  <si>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</si>
  <si>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</si>
  <si>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</si>
  <si>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</si>
  <si>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</si>
  <si>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</si>
  <si>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</si>
  <si>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</si>
  <si>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</si>
  <si>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</si>
  <si>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</si>
  <si>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</si>
  <si>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</si>
  <si>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</si>
  <si>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</si>
  <si>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</si>
  <si>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</si>
  <si>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</si>
  <si>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</si>
  <si>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</si>
  <si>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</si>
  <si>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</si>
  <si>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</si>
  <si>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</si>
  <si>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</si>
  <si>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</si>
  <si>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</si>
  <si>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</si>
  <si>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</si>
  <si>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</si>
  <si>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</si>
  <si>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</si>
  <si>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</si>
  <si>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</si>
  <si>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</si>
  <si>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</si>
  <si>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</si>
  <si>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</si>
  <si>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</si>
  <si>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</si>
  <si>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</si>
  <si>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</si>
  <si>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</si>
  <si>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</si>
  <si>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</si>
  <si>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</si>
  <si>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</si>
  <si>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</si>
  <si>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</si>
  <si>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</si>
  <si>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</si>
  <si>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</si>
  <si>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</si>
  <si>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</si>
  <si>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</si>
  <si>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</si>
  <si>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</si>
  <si>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</si>
  <si>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</si>
  <si>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</si>
  <si>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</si>
  <si>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</si>
  <si>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</si>
  <si>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</si>
  <si>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</si>
  <si>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</si>
  <si>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</si>
  <si>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</si>
  <si>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</si>
  <si>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</si>
  <si>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</si>
  <si>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</si>
  <si>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</si>
  <si>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</si>
  <si>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</si>
  <si>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</si>
  <si>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</si>
  <si>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</si>
  <si>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</si>
  <si>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</si>
  <si>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</si>
  <si>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</si>
  <si>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</si>
  <si>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</si>
  <si>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</si>
  <si>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</si>
  <si>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</si>
  <si>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</si>
  <si>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</si>
  <si>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</si>
  <si>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</si>
  <si>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</si>
  <si>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</si>
  <si>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</si>
  <si>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</si>
  <si>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</si>
  <si>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</si>
  <si>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</si>
  <si>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</si>
  <si>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</si>
  <si>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</si>
  <si>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</si>
  <si>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</si>
  <si>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</si>
  <si>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</si>
  <si>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</si>
  <si>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</si>
  <si>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</si>
  <si>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</si>
  <si>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</si>
  <si>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</si>
  <si>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</si>
  <si>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</si>
  <si>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</si>
  <si>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</si>
  <si>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</si>
  <si>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</si>
  <si>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</si>
  <si>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</si>
  <si>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</si>
  <si>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</si>
  <si>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</si>
  <si>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</si>
  <si>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</si>
  <si>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</si>
  <si>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</si>
  <si>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</si>
  <si>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</si>
  <si>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</si>
  <si>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</si>
  <si>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</si>
  <si>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</si>
  <si>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</si>
  <si>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</si>
  <si>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</si>
  <si>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</si>
  <si>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</si>
  <si>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</si>
  <si>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</si>
  <si>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</si>
  <si>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</si>
  <si>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</si>
  <si>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</si>
  <si>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</si>
  <si>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</si>
  <si>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</si>
  <si>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</si>
  <si>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</si>
  <si>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</si>
  <si>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</si>
  <si>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</si>
  <si>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</si>
  <si>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</si>
  <si>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</si>
  <si>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</si>
  <si>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</si>
  <si>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</si>
  <si>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</si>
  <si>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</si>
  <si>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</si>
  <si>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</si>
  <si>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</si>
  <si>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</si>
  <si>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</si>
  <si>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</si>
  <si>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</si>
  <si>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</si>
  <si>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</si>
  <si>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</si>
  <si>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</si>
  <si>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</si>
  <si>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</si>
  <si>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</si>
  <si>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</si>
  <si>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</si>
  <si>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</si>
  <si>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</si>
  <si>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</si>
  <si>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</si>
  <si>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</si>
  <si>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</si>
  <si>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</si>
  <si>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</si>
  <si>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</si>
  <si>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</si>
  <si>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</si>
  <si>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</si>
  <si>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</si>
  <si>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</si>
  <si>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</si>
  <si>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</si>
  <si>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</si>
  <si>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</si>
  <si>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</si>
  <si>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</si>
  <si>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</si>
  <si>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</si>
  <si>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</si>
  <si>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</si>
  <si>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</si>
  <si>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</si>
  <si>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</si>
  <si>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</si>
  <si>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</si>
  <si>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</si>
  <si>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</si>
  <si>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</si>
  <si>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</si>
  <si>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</si>
  <si>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</si>
  <si>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</si>
  <si>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</si>
  <si>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</si>
  <si>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</si>
  <si>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</si>
  <si>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</si>
  <si>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</si>
  <si>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</si>
  <si>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</si>
  <si>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</si>
  <si>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</si>
  <si>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</si>
  <si>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</si>
  <si>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</si>
  <si>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</si>
  <si>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</si>
  <si>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</si>
  <si>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</si>
  <si>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</si>
  <si>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</si>
  <si>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</si>
  <si>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</si>
  <si>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</si>
  <si>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</si>
  <si>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</si>
  <si>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</si>
  <si>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</si>
  <si>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</si>
  <si>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</si>
  <si>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</si>
  <si>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</si>
  <si>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</si>
  <si>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</si>
  <si>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</si>
  <si>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</si>
  <si>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</si>
  <si>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</si>
  <si>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</si>
  <si>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</si>
  <si>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</si>
  <si>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</si>
  <si>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</si>
  <si>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</si>
  <si>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</si>
  <si>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</si>
  <si>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</si>
  <si>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</si>
  <si>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</si>
  <si>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</si>
  <si>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</si>
  <si>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</si>
  <si>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</si>
  <si>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</si>
  <si>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</si>
  <si>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</si>
  <si>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</si>
  <si>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</si>
  <si>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</si>
  <si>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</si>
  <si>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</si>
  <si>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</si>
  <si>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</si>
  <si>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</si>
  <si>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</si>
  <si>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</si>
  <si>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</si>
  <si>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</si>
  <si>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</si>
  <si>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</si>
  <si>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</si>
  <si>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</si>
  <si>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</si>
  <si>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</si>
  <si>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</si>
  <si>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</si>
  <si>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</si>
  <si>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</si>
  <si>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</si>
  <si>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</si>
  <si>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</si>
  <si>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</si>
  <si>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</si>
  <si>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</si>
  <si>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</si>
  <si>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</si>
  <si>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</si>
  <si>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</si>
  <si>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</si>
  <si>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</si>
  <si>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</si>
  <si>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</si>
  <si>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</si>
  <si>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</si>
  <si>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</si>
  <si>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</si>
  <si>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</si>
  <si>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</si>
  <si>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</si>
  <si>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</si>
  <si>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</si>
  <si>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</si>
  <si>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</si>
  <si>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</si>
  <si>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</si>
  <si>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</si>
  <si>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</si>
  <si>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</si>
  <si>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</si>
  <si>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</si>
  <si>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</si>
  <si>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</si>
  <si>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</si>
  <si>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</si>
  <si>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</si>
  <si>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</si>
  <si>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</si>
  <si>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</si>
  <si>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</si>
  <si>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</si>
  <si>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</si>
  <si>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</si>
  <si>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</si>
  <si>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</si>
  <si>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</si>
  <si>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</si>
  <si>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</si>
  <si>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</si>
  <si>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</si>
  <si>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</si>
  <si>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</si>
  <si>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</si>
  <si>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</si>
  <si>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</si>
  <si>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</si>
  <si>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</si>
  <si>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</si>
  <si>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</si>
  <si>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</si>
  <si>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</si>
  <si>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</si>
  <si>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</si>
  <si>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</si>
  <si>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</si>
  <si>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</si>
  <si>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</si>
  <si>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</si>
  <si>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</si>
  <si>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</si>
  <si>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</si>
  <si>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</si>
  <si>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</si>
  <si>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</si>
  <si>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</si>
  <si>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</si>
  <si>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</si>
  <si>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</si>
  <si>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</si>
  <si>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</si>
  <si>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</si>
  <si>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</si>
  <si>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</si>
  <si>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</si>
  <si>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</si>
  <si>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</si>
  <si>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</si>
  <si>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</si>
  <si>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</si>
  <si>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</si>
  <si>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</si>
  <si>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</si>
  <si>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</si>
  <si>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</si>
  <si>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</si>
  <si>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</si>
  <si>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</si>
  <si>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</si>
  <si>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</si>
  <si>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</si>
  <si>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</si>
  <si>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</si>
  <si>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</si>
  <si>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</si>
  <si>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</si>
  <si>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</si>
  <si>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</si>
  <si>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</si>
  <si>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</si>
  <si>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</si>
  <si>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</si>
  <si>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</si>
  <si>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</si>
  <si>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</si>
  <si>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</si>
  <si>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</si>
  <si>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</si>
  <si>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</si>
  <si>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</si>
  <si>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</si>
  <si>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</si>
  <si>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</si>
  <si>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</si>
  <si>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</si>
  <si>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</si>
  <si>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</si>
  <si>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</si>
  <si>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</si>
  <si>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</si>
  <si>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</si>
  <si>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</si>
  <si>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</si>
  <si>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</si>
  <si>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</si>
  <si>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</si>
  <si>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</si>
  <si>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</si>
  <si>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</si>
  <si>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</si>
  <si>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</si>
  <si>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</si>
  <si>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</si>
  <si>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</si>
  <si>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</si>
  <si>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</si>
  <si>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</si>
  <si>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</si>
  <si>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</si>
  <si>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</si>
  <si>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</si>
  <si>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</si>
  <si>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</si>
  <si>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</si>
  <si>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</si>
  <si>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</si>
  <si>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</si>
  <si>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</si>
  <si>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</si>
  <si>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</si>
  <si>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</si>
  <si>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</si>
  <si>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</si>
  <si>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</si>
  <si>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</si>
  <si>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</si>
  <si>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</si>
  <si>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</si>
  <si>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</si>
  <si>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</si>
  <si>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</si>
  <si>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</si>
  <si>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</si>
  <si>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</si>
  <si>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</si>
  <si>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</si>
  <si>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</si>
  <si>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</si>
  <si>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</si>
  <si>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</si>
  <si>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</si>
  <si>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</si>
  <si>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</si>
  <si>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</si>
  <si>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</si>
  <si>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</si>
  <si>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</si>
  <si>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</si>
  <si>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</si>
  <si>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</si>
  <si>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</si>
  <si>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</si>
  <si>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</si>
  <si>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</si>
  <si>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</si>
  <si>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</si>
  <si>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</si>
  <si>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</si>
  <si>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</si>
  <si>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</si>
  <si>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</si>
  <si>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</si>
  <si>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</si>
  <si>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</si>
  <si>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</si>
  <si>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</si>
  <si>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</si>
  <si>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</si>
  <si>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</si>
  <si>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</si>
  <si>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</si>
  <si>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</si>
  <si>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</si>
  <si>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</si>
  <si>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</si>
  <si>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</si>
  <si>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</si>
  <si>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</si>
  <si>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</si>
  <si>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</si>
  <si>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</si>
  <si>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</si>
  <si>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</si>
  <si>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</si>
  <si>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</si>
  <si>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</si>
  <si>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</si>
  <si>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</si>
  <si>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</si>
  <si>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</si>
  <si>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</si>
  <si>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</si>
  <si>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</si>
  <si>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</si>
  <si>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</si>
  <si>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</si>
  <si>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</si>
  <si>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</si>
  <si>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</si>
  <si>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</si>
  <si>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</si>
  <si>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</si>
  <si>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</si>
  <si>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</si>
  <si>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</si>
  <si>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</si>
  <si>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</si>
  <si>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</si>
  <si>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</si>
  <si>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</si>
  <si>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</si>
  <si>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</si>
  <si>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</si>
  <si>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</si>
  <si>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</si>
  <si>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</si>
  <si>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</si>
  <si>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</si>
  <si>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</si>
  <si>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</si>
  <si>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</si>
  <si>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</si>
  <si>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</si>
  <si>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</si>
  <si>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</si>
  <si>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</si>
  <si>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</si>
  <si>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</si>
  <si>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</si>
  <si>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</si>
  <si>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</si>
  <si>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</si>
  <si>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</si>
  <si>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</si>
  <si>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</si>
  <si>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</si>
  <si>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</si>
  <si>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</si>
  <si>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</si>
  <si>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</si>
  <si>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</si>
  <si>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</si>
  <si>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</si>
  <si>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</si>
  <si>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</si>
  <si>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</si>
  <si>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</si>
  <si>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</si>
  <si>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</si>
  <si>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</si>
  <si>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</si>
  <si>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</si>
  <si>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</si>
  <si>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</si>
  <si>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</si>
  <si>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</si>
  <si>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</si>
  <si>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</si>
  <si>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</si>
  <si>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</si>
  <si>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</si>
  <si>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</si>
  <si>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</si>
  <si>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</si>
  <si>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</si>
  <si>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</si>
  <si>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</si>
  <si>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</si>
  <si>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</si>
  <si>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</si>
  <si>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</si>
  <si>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</si>
  <si>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</si>
  <si>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</si>
  <si>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</si>
  <si>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</si>
  <si>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</si>
  <si>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</si>
  <si>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</si>
  <si>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</si>
  <si>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</si>
  <si>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</si>
  <si>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</si>
  <si>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</si>
  <si>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</si>
  <si>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</si>
  <si>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</si>
  <si>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</si>
  <si>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</si>
  <si>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</si>
  <si>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</si>
  <si>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</si>
  <si>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</si>
  <si>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</si>
  <si>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</si>
  <si>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</si>
  <si>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</si>
  <si>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</si>
  <si>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</si>
  <si>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</si>
  <si>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</si>
  <si>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</si>
  <si>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</si>
  <si>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</si>
  <si>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</si>
  <si>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</si>
  <si>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</si>
  <si>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</si>
  <si>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</si>
  <si>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</si>
  <si>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</si>
  <si>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</si>
  <si>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</si>
  <si>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</si>
  <si>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</si>
  <si>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</si>
  <si>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</si>
  <si>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</si>
  <si>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</si>
  <si>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</si>
  <si>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</si>
  <si>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</si>
  <si>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</si>
  <si>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</si>
  <si>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</si>
  <si>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</si>
  <si>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</si>
  <si>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</si>
  <si>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</si>
  <si>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</si>
  <si>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</si>
  <si>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</si>
  <si>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</si>
  <si>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</si>
  <si>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</si>
  <si>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</si>
  <si>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</si>
  <si>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</si>
  <si>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</si>
  <si>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</si>
  <si>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</si>
  <si>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</si>
  <si>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</si>
  <si>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</si>
  <si>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</si>
  <si>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</si>
  <si>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</si>
  <si>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</si>
  <si>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</si>
  <si>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</si>
  <si>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</si>
  <si>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</si>
  <si>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</si>
  <si>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</si>
  <si>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</si>
  <si>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</si>
  <si>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</si>
  <si>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</si>
  <si>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</si>
  <si>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</si>
  <si>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</si>
  <si>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</si>
  <si>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</si>
  <si>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</si>
  <si>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</si>
  <si>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</si>
  <si>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</si>
  <si>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</si>
  <si>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</si>
  <si>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</si>
  <si>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</si>
  <si>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</si>
  <si>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</si>
  <si>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</si>
  <si>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</si>
  <si>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</si>
  <si>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</si>
  <si>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</si>
  <si>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</si>
  <si>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</si>
  <si>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</si>
  <si>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</si>
  <si>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</si>
  <si>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</si>
  <si>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</si>
  <si>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</si>
  <si>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</si>
  <si>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</si>
  <si>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</si>
  <si>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</si>
  <si>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</si>
  <si>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</si>
  <si>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</si>
  <si>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</si>
  <si>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</si>
  <si>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</si>
  <si>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</si>
  <si>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</si>
  <si>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</si>
  <si>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</si>
  <si>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</si>
  <si>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</si>
  <si>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</si>
  <si>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</si>
  <si>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</si>
  <si>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</si>
  <si>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</si>
  <si>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</si>
  <si>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</si>
  <si>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</si>
  <si>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</si>
  <si>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</si>
  <si>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</si>
  <si>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</si>
  <si>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</si>
  <si>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</si>
  <si>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</si>
  <si>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</si>
  <si>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</si>
  <si>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</si>
  <si>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</si>
  <si>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</si>
  <si>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</si>
  <si>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</si>
  <si>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</si>
  <si>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</si>
  <si>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</si>
  <si>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</si>
  <si>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</si>
  <si>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</si>
  <si>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</si>
  <si>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</si>
  <si>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</si>
  <si>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</si>
  <si>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</si>
  <si>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</si>
  <si>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</si>
  <si>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</si>
  <si>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</si>
  <si>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</si>
  <si>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</si>
  <si>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</si>
  <si>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</si>
  <si>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</si>
  <si>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</si>
  <si>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</si>
  <si>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</si>
  <si>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</si>
  <si>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</si>
  <si>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</si>
  <si>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</si>
  <si>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</si>
  <si>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</si>
  <si>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</si>
  <si>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</si>
  <si>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</si>
  <si>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</si>
  <si>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</si>
  <si>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</si>
  <si>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</si>
  <si>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</si>
  <si>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</si>
  <si>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</si>
  <si>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</si>
  <si>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</si>
  <si>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</si>
  <si>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</si>
  <si>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</si>
  <si>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</si>
  <si>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</si>
  <si>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</si>
  <si>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</si>
  <si>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</si>
  <si>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</si>
  <si>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</si>
  <si>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</si>
  <si>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</si>
  <si>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</si>
  <si>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</si>
  <si>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</si>
  <si>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</si>
  <si>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</si>
  <si>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</si>
  <si>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</si>
  <si>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</si>
  <si>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</si>
  <si>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</si>
  <si>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</si>
  <si>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</si>
  <si>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</si>
  <si>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</si>
  <si>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</si>
  <si>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</si>
  <si>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</si>
  <si>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</si>
  <si>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</si>
  <si>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</si>
  <si>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</si>
  <si>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</si>
  <si>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</si>
  <si>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</si>
  <si>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</si>
  <si>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</si>
  <si>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</si>
  <si>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</si>
  <si>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</si>
  <si>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</si>
  <si>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</si>
  <si>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</si>
  <si>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</si>
  <si>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</si>
  <si>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</si>
  <si>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</si>
  <si>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</si>
  <si>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</si>
  <si>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</si>
  <si>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</si>
  <si>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</si>
  <si>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</si>
  <si>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</si>
  <si>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</si>
  <si>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</si>
  <si>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</si>
  <si>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</si>
  <si>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</si>
  <si>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</si>
  <si>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</si>
  <si>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</si>
  <si>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</si>
  <si>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</si>
  <si>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</si>
  <si>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</si>
  <si>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</si>
  <si>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</si>
  <si>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</si>
  <si>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</si>
  <si>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</si>
  <si>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</si>
  <si>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</si>
  <si>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</si>
  <si>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</si>
  <si>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</si>
  <si>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</si>
  <si>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</si>
  <si>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</si>
  <si>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</si>
  <si>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</si>
  <si>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</si>
  <si>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</si>
  <si>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</si>
  <si>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</si>
  <si>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</si>
  <si>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</si>
  <si>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</si>
  <si>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</si>
  <si>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</si>
  <si>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</si>
  <si>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</si>
  <si>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</si>
  <si>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</si>
  <si>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</si>
  <si>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</si>
  <si>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</si>
  <si>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</si>
  <si>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</si>
  <si>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</si>
  <si>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</si>
  <si>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</si>
  <si>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</si>
  <si>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</si>
  <si>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</si>
  <si>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</si>
  <si>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</si>
  <si>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</si>
  <si>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</si>
  <si>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</si>
  <si>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</si>
  <si>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</si>
  <si>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</si>
  <si>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</si>
  <si>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</si>
  <si>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</si>
  <si>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</si>
  <si>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</si>
  <si>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</si>
  <si>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</si>
  <si>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</si>
  <si>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</si>
  <si>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</si>
  <si>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</si>
  <si>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</si>
  <si>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</si>
  <si>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</si>
  <si>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</si>
  <si>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</si>
  <si>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</si>
  <si>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</si>
  <si>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</si>
  <si>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</si>
  <si>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</si>
  <si>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</si>
  <si>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</si>
  <si>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</si>
  <si>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</si>
  <si>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</si>
  <si>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</si>
  <si>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</si>
  <si>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</si>
  <si>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</si>
  <si>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</si>
  <si>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</si>
  <si>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</si>
  <si>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</si>
  <si>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</si>
  <si>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</si>
  <si>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</si>
  <si>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</si>
  <si>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</si>
  <si>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</si>
  <si>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</si>
  <si>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</si>
  <si>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</si>
  <si>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</si>
  <si>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</si>
  <si>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</si>
  <si>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</si>
  <si>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</si>
  <si>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</si>
  <si>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</si>
  <si>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</si>
  <si>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</si>
  <si>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</si>
  <si>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</si>
  <si>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</si>
  <si>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</si>
  <si>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</si>
  <si>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</si>
  <si>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</si>
  <si>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</si>
  <si>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</si>
  <si>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</si>
  <si>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</si>
  <si>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</si>
  <si>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</si>
  <si>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</si>
  <si>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</si>
  <si>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</si>
  <si>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</si>
  <si>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</si>
  <si>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</si>
  <si>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</si>
  <si>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</si>
  <si>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</si>
  <si>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</si>
  <si>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</si>
  <si>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</si>
  <si>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</si>
  <si>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</si>
  <si>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</si>
  <si>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</si>
  <si>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</si>
  <si>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</si>
  <si>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</si>
  <si>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</si>
  <si>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</si>
  <si>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</si>
  <si>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</si>
  <si>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</si>
  <si>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</si>
  <si>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</si>
  <si>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</si>
  <si>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</si>
  <si>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</si>
  <si>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</si>
  <si>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</si>
  <si>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</si>
  <si>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</si>
  <si>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</si>
  <si>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</si>
  <si>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</si>
  <si>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</si>
  <si>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</si>
  <si>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</si>
  <si>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</si>
  <si>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</si>
  <si>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</si>
  <si>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</si>
  <si>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</si>
  <si>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</si>
  <si>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</si>
  <si>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</si>
  <si>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</si>
  <si>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</si>
  <si>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</si>
  <si>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</si>
  <si>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</si>
  <si>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</si>
  <si>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</si>
  <si>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</si>
  <si>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</si>
  <si>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</si>
  <si>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</si>
  <si>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</si>
  <si>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</si>
  <si>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</si>
  <si>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</si>
  <si>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</si>
  <si>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</si>
  <si>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</si>
  <si>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</si>
  <si>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</si>
  <si>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</si>
  <si>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</si>
  <si>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</si>
  <si>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</si>
  <si>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</si>
  <si>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</si>
  <si>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</si>
  <si>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</si>
  <si>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</si>
  <si>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</si>
  <si>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</si>
  <si>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</si>
  <si>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</si>
  <si>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</si>
  <si>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</si>
  <si>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</si>
  <si>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</si>
  <si>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</si>
  <si>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</si>
  <si>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</si>
  <si>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</si>
  <si>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</si>
  <si>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</si>
  <si>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</si>
  <si>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</si>
  <si>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</si>
  <si>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</si>
  <si>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</si>
  <si>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</si>
  <si>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</si>
  <si>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</si>
  <si>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</si>
  <si>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</si>
  <si>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</si>
  <si>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</si>
  <si>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</si>
  <si>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</si>
  <si>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</si>
  <si>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</si>
  <si>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</si>
  <si>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</si>
  <si>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</si>
  <si>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</si>
  <si>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</si>
  <si>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</si>
  <si>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</si>
  <si>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</si>
  <si>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</si>
  <si>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</si>
  <si>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</si>
  <si>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</si>
  <si>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</si>
  <si>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</si>
  <si>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</si>
  <si>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</si>
  <si>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</si>
  <si>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</si>
  <si>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</si>
  <si>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</si>
  <si>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</si>
  <si>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</si>
  <si>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</si>
  <si>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</si>
  <si>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</si>
  <si>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</si>
  <si>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</si>
  <si>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</si>
  <si>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</si>
  <si>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</si>
  <si>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</si>
  <si>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</si>
  <si>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</si>
  <si>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</si>
  <si>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</si>
  <si>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</si>
  <si>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</si>
  <si>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</si>
  <si>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</si>
  <si>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</si>
  <si>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</si>
  <si>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</si>
  <si>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</si>
  <si>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</si>
  <si>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</si>
  <si>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</si>
  <si>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</si>
  <si>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</si>
  <si>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</si>
  <si>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</si>
  <si>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</si>
  <si>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</si>
  <si>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</si>
  <si>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</si>
  <si>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</si>
  <si>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</si>
  <si>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</si>
  <si>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</si>
  <si>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</si>
  <si>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</si>
  <si>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</si>
  <si>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</si>
  <si>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</si>
  <si>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</si>
  <si>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</si>
  <si>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</si>
  <si>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</si>
  <si>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</si>
  <si>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</si>
  <si>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</si>
  <si>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</si>
  <si>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</si>
  <si>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</si>
  <si>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</si>
  <si>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</si>
  <si>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</si>
  <si>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</si>
  <si>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</si>
  <si>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</si>
  <si>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</si>
  <si>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</si>
  <si>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</si>
  <si>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</si>
  <si>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</si>
  <si>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</si>
  <si>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</si>
  <si>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</si>
  <si>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</si>
  <si>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</si>
  <si>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</si>
  <si>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</si>
  <si>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</si>
  <si>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</si>
  <si>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</si>
  <si>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</si>
  <si>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</si>
  <si>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</si>
  <si>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</si>
  <si>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</si>
  <si>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</si>
  <si>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</si>
  <si>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</si>
  <si>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</si>
  <si>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</si>
  <si>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</si>
  <si>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</si>
  <si>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</si>
  <si>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</si>
  <si>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</si>
  <si>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</si>
  <si>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</si>
  <si>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</si>
  <si>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</si>
  <si>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</si>
  <si>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</si>
  <si>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</si>
  <si>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</si>
  <si>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</si>
  <si>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</si>
  <si>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</si>
  <si>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</si>
  <si>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</si>
  <si>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</si>
  <si>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</si>
  <si>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</si>
  <si>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</si>
  <si>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</si>
  <si>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</si>
  <si>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</si>
  <si>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</si>
  <si>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</si>
  <si>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</si>
  <si>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</si>
  <si>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</si>
  <si>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</si>
  <si>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</si>
  <si>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</si>
  <si>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</si>
  <si>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</si>
  <si>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</si>
  <si>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</si>
  <si>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</si>
  <si>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</si>
  <si>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</si>
  <si>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</si>
  <si>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</si>
  <si>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</si>
  <si>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</si>
  <si>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</si>
  <si>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</si>
  <si>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</si>
  <si>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</si>
  <si>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</si>
  <si>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</si>
  <si>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</si>
  <si>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</si>
  <si>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</si>
  <si>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</si>
  <si>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</si>
  <si>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</si>
  <si>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</si>
  <si>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</si>
  <si>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</si>
  <si>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</si>
  <si>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</si>
  <si>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</si>
  <si>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</si>
  <si>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</si>
  <si>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</si>
  <si>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</si>
  <si>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</si>
  <si>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</si>
  <si>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</si>
  <si>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</si>
  <si>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</si>
  <si>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</si>
  <si>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</si>
  <si>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</si>
  <si>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</si>
  <si>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</si>
  <si>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</si>
  <si>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</si>
  <si>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</si>
  <si>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</si>
  <si>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</si>
  <si>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</si>
  <si>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</si>
  <si>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</si>
  <si>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</si>
  <si>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</si>
  <si>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</si>
  <si>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</si>
  <si>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</si>
  <si>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</si>
  <si>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</si>
  <si>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</si>
  <si>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</si>
  <si>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</si>
  <si>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</si>
  <si>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</si>
  <si>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</si>
  <si>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</si>
  <si>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</si>
  <si>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</si>
  <si>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</si>
  <si>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</si>
  <si>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</si>
  <si>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</si>
  <si>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</si>
  <si>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</si>
  <si>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</si>
  <si>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</si>
  <si>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</si>
  <si>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</si>
  <si>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</si>
  <si>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</si>
  <si>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</si>
  <si>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</si>
  <si>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</si>
  <si>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</si>
  <si>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</si>
  <si>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</si>
  <si>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</si>
  <si>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</si>
  <si>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</si>
  <si>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</si>
  <si>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</si>
  <si>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</si>
  <si>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</si>
  <si>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</si>
  <si>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</si>
  <si>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</si>
  <si>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</si>
  <si>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</si>
  <si>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</si>
  <si>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</si>
  <si>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</si>
  <si>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</si>
  <si>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</si>
  <si>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</si>
  <si>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</si>
  <si>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</si>
  <si>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</si>
  <si>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</si>
  <si>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</si>
  <si>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</si>
  <si>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</si>
  <si>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</si>
  <si>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</si>
  <si>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</si>
  <si>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</si>
  <si>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</si>
  <si>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</si>
  <si>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</si>
  <si>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</si>
  <si>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</si>
  <si>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</si>
  <si>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</si>
  <si>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</si>
  <si>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</si>
  <si>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</si>
  <si>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</si>
  <si>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</si>
  <si>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</si>
  <si>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</si>
  <si>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</si>
  <si>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</si>
  <si>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</si>
  <si>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</si>
  <si>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</si>
  <si>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</si>
  <si>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</si>
  <si>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</si>
  <si>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</si>
  <si>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</si>
  <si>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</si>
  <si>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</si>
  <si>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</si>
  <si>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</si>
  <si>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</si>
  <si>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</si>
  <si>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</si>
  <si>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</si>
  <si>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</si>
  <si>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</si>
  <si>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</si>
  <si>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</si>
  <si>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</si>
  <si>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</si>
  <si>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</si>
  <si>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</si>
  <si>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</si>
  <si>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</si>
  <si>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</si>
  <si>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</si>
  <si>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</si>
  <si>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</si>
  <si>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</si>
  <si>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</si>
  <si>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</si>
  <si>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</si>
  <si>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</si>
  <si>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</si>
  <si>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</si>
  <si>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</si>
  <si>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</si>
  <si>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</si>
  <si>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</si>
  <si>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</si>
  <si>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</si>
  <si>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</si>
  <si>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</si>
  <si>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</si>
  <si>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</si>
  <si>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</si>
  <si>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</si>
  <si>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</si>
  <si>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</si>
  <si>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</si>
  <si>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</si>
  <si>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</si>
  <si>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</si>
  <si>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</si>
  <si>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</si>
  <si>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</si>
  <si>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</si>
  <si>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</si>
  <si>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</si>
  <si>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</si>
  <si>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</si>
  <si>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</si>
  <si>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</si>
  <si>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</si>
  <si>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</si>
  <si>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</si>
  <si>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</si>
  <si>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</si>
  <si>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</si>
  <si>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</si>
  <si>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</si>
  <si>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</si>
  <si>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</si>
  <si>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</si>
  <si>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</si>
  <si>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</si>
  <si>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</si>
  <si>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</si>
  <si>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</si>
  <si>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</si>
  <si>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</si>
  <si>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</si>
  <si>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</si>
  <si>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</si>
  <si>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</si>
  <si>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</si>
  <si>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</si>
  <si>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</si>
  <si>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</si>
  <si>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</si>
  <si>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</si>
  <si>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</si>
  <si>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</si>
  <si>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</si>
  <si>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</si>
  <si>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</si>
  <si>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</si>
  <si>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</si>
  <si>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</si>
  <si>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</si>
  <si>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</si>
  <si>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</si>
  <si>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</si>
  <si>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</si>
  <si>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</si>
  <si>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</si>
  <si>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</si>
  <si>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</si>
  <si>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</si>
  <si>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</si>
  <si>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</si>
  <si>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</si>
  <si>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</si>
  <si>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</si>
  <si>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</si>
  <si>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</si>
  <si>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</si>
  <si>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</si>
  <si>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</si>
  <si>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</si>
  <si>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</si>
  <si>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</si>
  <si>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</si>
  <si>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</si>
  <si>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</si>
  <si>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</si>
  <si>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</si>
  <si>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</si>
  <si>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</si>
  <si>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</si>
  <si>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</si>
  <si>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</si>
  <si>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</si>
  <si>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</si>
  <si>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</si>
  <si>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</si>
  <si>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</si>
  <si>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</si>
  <si>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</si>
  <si>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</si>
  <si>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</si>
  <si>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</si>
  <si>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</si>
  <si>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</si>
  <si>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</si>
  <si>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</si>
  <si>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</si>
  <si>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</si>
  <si>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</si>
  <si>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</si>
  <si>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</si>
  <si>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</si>
  <si>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</si>
  <si>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</si>
  <si>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</si>
  <si>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</si>
  <si>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</si>
  <si>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</si>
  <si>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</si>
  <si>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</si>
  <si>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</si>
  <si>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</si>
  <si>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</si>
  <si>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</si>
  <si>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</si>
  <si>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</si>
  <si>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</si>
  <si>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</si>
  <si>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</si>
  <si>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</si>
  <si>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</si>
  <si>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</si>
  <si>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</si>
  <si>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</si>
  <si>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</si>
  <si>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</si>
  <si>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</si>
  <si>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</si>
  <si>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</si>
  <si>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</si>
  <si>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</si>
  <si>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</si>
  <si>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</si>
  <si>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</si>
  <si>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</si>
  <si>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</si>
  <si>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</si>
  <si>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</si>
  <si>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</si>
  <si>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</si>
  <si>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</si>
  <si>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</si>
  <si>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</si>
  <si>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</si>
  <si>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</si>
  <si>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</si>
  <si>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</si>
  <si>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</si>
  <si>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</si>
  <si>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</si>
  <si>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</si>
  <si>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</si>
  <si>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</si>
  <si>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</si>
  <si>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</si>
  <si>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</si>
  <si>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</si>
  <si>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</si>
  <si>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</si>
  <si>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</si>
  <si>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</si>
  <si>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</si>
  <si>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</si>
  <si>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</si>
  <si>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</si>
  <si>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</si>
  <si>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</si>
  <si>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</si>
  <si>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</si>
  <si>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</si>
  <si>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</si>
  <si>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</si>
  <si>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</si>
  <si>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</si>
  <si>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</si>
  <si>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</si>
  <si>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</si>
  <si>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</si>
  <si>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</si>
  <si>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</si>
  <si>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</si>
  <si>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</si>
  <si>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</si>
  <si>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</si>
  <si>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</si>
  <si>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</si>
  <si>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</si>
  <si>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</si>
  <si>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</si>
  <si>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</si>
  <si>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</si>
  <si>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</si>
  <si>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</si>
  <si>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</si>
  <si>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</si>
  <si>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</si>
  <si>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</si>
  <si>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</si>
  <si>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</si>
  <si>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</si>
  <si>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</si>
  <si>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</si>
  <si>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</si>
  <si>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</si>
  <si>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</si>
  <si>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</si>
  <si>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</si>
  <si>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</si>
  <si>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</si>
  <si>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</si>
  <si>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</si>
  <si>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</si>
  <si>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</si>
  <si>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</si>
  <si>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</si>
  <si>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</si>
  <si>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</si>
  <si>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</si>
  <si>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</si>
  <si>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</si>
  <si>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</si>
  <si>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</si>
  <si>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</si>
  <si>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</si>
  <si>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</si>
  <si>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</si>
  <si>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</si>
  <si>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</si>
  <si>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</si>
  <si>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</si>
  <si>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</si>
  <si>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</si>
  <si>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</si>
  <si>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</si>
  <si>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</si>
  <si>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</si>
  <si>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</si>
  <si>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</si>
  <si>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</si>
  <si>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</si>
  <si>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</si>
  <si>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</si>
  <si>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</si>
  <si>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</si>
  <si>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</si>
  <si>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</si>
  <si>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</si>
  <si>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</si>
  <si>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</si>
  <si>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</si>
  <si>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</si>
  <si>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</si>
  <si>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</si>
  <si>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</si>
  <si>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</si>
  <si>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</si>
  <si>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</si>
  <si>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</si>
  <si>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</si>
  <si>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</si>
  <si>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</si>
  <si>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</si>
  <si>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</si>
  <si>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</si>
  <si>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</si>
  <si>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</si>
  <si>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</si>
  <si>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</si>
  <si>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</si>
  <si>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</si>
  <si>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</si>
  <si>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</si>
  <si>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</si>
  <si>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</si>
  <si>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</si>
  <si>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</si>
  <si>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</si>
  <si>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</si>
  <si>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</si>
  <si>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</si>
  <si>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</si>
  <si>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</si>
  <si>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</si>
  <si>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</si>
  <si>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</si>
  <si>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</si>
  <si>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</si>
  <si>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</si>
  <si>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</si>
  <si>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</si>
  <si>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</si>
  <si>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</si>
  <si>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</si>
  <si>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</si>
  <si>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</si>
  <si>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</si>
  <si>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</si>
  <si>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</si>
  <si>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</si>
  <si>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</si>
  <si>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</si>
  <si>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</si>
  <si>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</si>
  <si>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</si>
  <si>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</si>
  <si>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</si>
  <si>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</si>
  <si>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</si>
  <si>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</si>
  <si>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</si>
  <si>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</si>
  <si>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</si>
  <si>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</si>
  <si>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</si>
  <si>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</si>
  <si>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</si>
  <si>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</si>
  <si>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</si>
  <si>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</si>
  <si>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</si>
  <si>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</si>
  <si>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</si>
  <si>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</si>
  <si>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</si>
  <si>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</si>
  <si>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</si>
  <si>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</si>
  <si>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</si>
  <si>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</si>
  <si>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</si>
  <si>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</si>
  <si>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</si>
  <si>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</si>
  <si>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</si>
  <si>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</si>
  <si>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</si>
  <si>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</si>
  <si>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</si>
  <si>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</si>
  <si>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</si>
  <si>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</si>
  <si>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</si>
  <si>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</si>
  <si>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</si>
  <si>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</si>
  <si>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</si>
  <si>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</si>
  <si>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</si>
  <si>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</si>
  <si>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</si>
  <si>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</si>
  <si>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</si>
  <si>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</si>
  <si>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</si>
  <si>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</si>
  <si>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</si>
  <si>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</si>
  <si>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</si>
  <si>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</si>
  <si>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</si>
  <si>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</si>
  <si>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</si>
  <si>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</si>
  <si>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</si>
  <si>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</si>
  <si>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</si>
  <si>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</si>
  <si>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</si>
  <si>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</si>
  <si>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</si>
  <si>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</si>
  <si>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</si>
  <si>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</si>
  <si>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</si>
  <si>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</si>
  <si>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</si>
  <si>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</si>
  <si>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</si>
  <si>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</si>
  <si>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</si>
  <si>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</si>
  <si>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</si>
  <si>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</si>
  <si>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</si>
  <si>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</si>
  <si>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</si>
  <si>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</si>
  <si>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</si>
  <si>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</si>
  <si>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</si>
  <si>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</si>
  <si>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</si>
  <si>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</si>
  <si>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</si>
  <si>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</si>
  <si>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</si>
  <si>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</si>
  <si>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</si>
  <si>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</si>
  <si>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</si>
  <si>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</si>
  <si>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</si>
  <si>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</si>
  <si>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</si>
  <si>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</si>
  <si>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</si>
  <si>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</si>
  <si>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</si>
  <si>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</si>
  <si>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</si>
  <si>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</si>
  <si>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</si>
  <si>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</si>
  <si>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</si>
  <si>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</si>
  <si>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</si>
  <si>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</si>
  <si>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</si>
  <si>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</si>
  <si>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</si>
  <si>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</si>
  <si>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</si>
  <si>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</si>
  <si>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</si>
  <si>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</si>
  <si>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</si>
  <si>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</si>
  <si>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</si>
  <si>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</si>
  <si>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</si>
  <si>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</si>
  <si>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</si>
  <si>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</si>
  <si>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</si>
  <si>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</si>
  <si>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</si>
  <si>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</si>
  <si>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</si>
  <si>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</si>
  <si>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</si>
  <si>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</si>
  <si>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</si>
  <si>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</si>
  <si>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</si>
  <si>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</si>
  <si>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</si>
  <si>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</si>
  <si>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</si>
  <si>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</si>
  <si>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</si>
  <si>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</si>
  <si>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</si>
  <si>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</si>
  <si>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</si>
  <si>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</si>
  <si>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</si>
  <si>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</si>
  <si>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</si>
  <si>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</si>
  <si>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</si>
  <si>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</si>
  <si>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</si>
  <si>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</si>
  <si>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</si>
  <si>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</si>
  <si>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</si>
  <si>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</si>
  <si>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</si>
  <si>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</si>
  <si>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</si>
  <si>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</si>
  <si>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</si>
  <si>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</si>
  <si>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</si>
  <si>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</si>
  <si>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</si>
  <si>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</si>
  <si>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</si>
  <si>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</si>
  <si>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</si>
  <si>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</si>
  <si>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</si>
  <si>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</si>
  <si>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</si>
  <si>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</si>
  <si>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</si>
  <si>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</si>
  <si>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</si>
  <si>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</si>
  <si>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</si>
  <si>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</si>
  <si>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</si>
  <si>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</si>
  <si>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</si>
  <si>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</si>
  <si>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</si>
  <si>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</si>
  <si>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</si>
  <si>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</si>
  <si>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</si>
  <si>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</si>
  <si>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</si>
  <si>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</si>
  <si>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</si>
  <si>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</si>
  <si>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</si>
  <si>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</si>
  <si>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</si>
  <si>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</si>
  <si>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</si>
  <si>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</si>
  <si>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</si>
  <si>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</si>
  <si>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</si>
  <si>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</si>
  <si>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</si>
  <si>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</si>
  <si>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</si>
  <si>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</si>
  <si>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</si>
  <si>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</si>
  <si>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</si>
  <si>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</si>
  <si>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</si>
  <si>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</si>
  <si>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</si>
  <si>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</si>
  <si>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</si>
  <si>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</si>
  <si>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</si>
  <si>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</si>
  <si>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</si>
  <si>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</si>
  <si>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</si>
  <si>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</si>
  <si>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</si>
  <si>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</si>
  <si>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</si>
  <si>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</si>
  <si>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</si>
  <si>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</si>
  <si>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</si>
  <si>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</si>
  <si>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</si>
  <si>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</si>
  <si>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</si>
  <si>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</si>
  <si>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</si>
  <si>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</si>
  <si>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</si>
  <si>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</si>
  <si>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</si>
  <si>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</si>
  <si>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</si>
  <si>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</si>
  <si>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</si>
  <si>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</si>
  <si>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</si>
  <si>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</si>
  <si>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</si>
  <si>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</si>
  <si>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</si>
  <si>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</si>
  <si>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</si>
  <si>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</si>
  <si>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</si>
  <si>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</si>
  <si>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</si>
  <si>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</si>
  <si>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</si>
  <si>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</si>
  <si>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</si>
  <si>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</si>
  <si>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</si>
  <si>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</si>
  <si>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</si>
  <si>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</si>
  <si>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</si>
  <si>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</si>
  <si>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</si>
  <si>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</si>
  <si>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</si>
  <si>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</si>
  <si>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</si>
  <si>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</si>
  <si>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</si>
  <si>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</si>
  <si>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</si>
  <si>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</si>
  <si>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</si>
  <si>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</si>
  <si>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</si>
  <si>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</si>
  <si>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</si>
  <si>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</si>
  <si>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</si>
  <si>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</si>
  <si>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</si>
  <si>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</si>
  <si>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</si>
  <si>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</si>
  <si>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</si>
  <si>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</si>
  <si>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</si>
  <si>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</si>
  <si>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</si>
  <si>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</si>
  <si>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</si>
  <si>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</si>
  <si>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</si>
  <si>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</si>
  <si>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</si>
  <si>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</si>
  <si>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</si>
  <si>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</si>
  <si>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</si>
  <si>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</si>
  <si>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</si>
  <si>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</si>
  <si>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</si>
  <si>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</si>
  <si>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</si>
  <si>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</si>
  <si>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</si>
  <si>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</si>
  <si>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</si>
  <si>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</si>
  <si>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</si>
  <si>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</si>
  <si>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</si>
  <si>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</si>
  <si>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</si>
  <si>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</si>
  <si>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</si>
  <si>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</si>
  <si>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</si>
  <si>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</si>
  <si>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</si>
  <si>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</si>
  <si>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</si>
  <si>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</si>
  <si>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</si>
  <si>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</si>
  <si>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</si>
  <si>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</si>
  <si>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</si>
  <si>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</si>
  <si>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</si>
  <si>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</si>
  <si>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</si>
  <si>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</si>
  <si>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</si>
  <si>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</si>
  <si>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</si>
  <si>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</si>
  <si>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</si>
  <si>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</si>
  <si>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</si>
  <si>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</si>
  <si>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</si>
  <si>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</si>
  <si>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</si>
  <si>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</si>
  <si>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</si>
  <si>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</si>
  <si>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</si>
  <si>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</si>
  <si>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</si>
  <si>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</si>
  <si>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</si>
  <si>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</si>
  <si>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</si>
  <si>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</si>
  <si>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</si>
  <si>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</si>
  <si>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</si>
  <si>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</si>
  <si>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</si>
  <si>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</si>
  <si>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</si>
  <si>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</si>
  <si>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</si>
  <si>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</si>
  <si>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</si>
  <si>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</si>
  <si>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</si>
  <si>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</si>
  <si>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</si>
  <si>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</si>
  <si>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</si>
  <si>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</si>
  <si>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</si>
  <si>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</si>
  <si>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</si>
  <si>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</si>
  <si>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</si>
  <si>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</si>
  <si>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</si>
  <si>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</si>
  <si>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</si>
  <si>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</si>
  <si>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</si>
  <si>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</si>
  <si>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</si>
  <si>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</si>
  <si>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</si>
  <si>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</si>
  <si>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</si>
  <si>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</si>
  <si>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</si>
  <si>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</si>
  <si>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</si>
  <si>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</si>
  <si>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</si>
  <si>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</si>
  <si>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</si>
  <si>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</si>
  <si>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</si>
  <si>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</si>
  <si>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</si>
  <si>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</si>
  <si>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</si>
  <si>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</si>
  <si>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</si>
  <si>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</si>
  <si>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</si>
  <si>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</si>
  <si>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</si>
  <si>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</si>
  <si>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</si>
  <si>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</si>
  <si>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</si>
  <si>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</si>
  <si>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</si>
  <si>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</si>
  <si>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</si>
  <si>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</si>
  <si>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</si>
  <si>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</si>
  <si>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</si>
  <si>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</si>
  <si>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</si>
  <si>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</si>
  <si>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</si>
  <si>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</si>
  <si>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</si>
  <si>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</si>
  <si>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</si>
  <si>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</si>
  <si>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</si>
  <si>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</si>
  <si>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</si>
  <si>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</si>
  <si>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</si>
  <si>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</si>
  <si>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</si>
  <si>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</si>
  <si>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</si>
  <si>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</si>
  <si>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</si>
  <si>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</si>
  <si>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</si>
  <si>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</si>
  <si>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</si>
  <si>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</si>
  <si>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</si>
  <si>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</si>
  <si>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</si>
  <si>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</si>
  <si>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</si>
  <si>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</si>
  <si>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</si>
  <si>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</si>
  <si>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</si>
  <si>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</si>
  <si>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</si>
  <si>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</si>
  <si>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</si>
  <si>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</si>
  <si>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</si>
  <si>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</si>
  <si>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</si>
  <si>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</si>
  <si>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</si>
  <si>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</si>
  <si>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</si>
  <si>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</si>
  <si>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</si>
  <si>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</si>
  <si>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</si>
  <si>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</si>
  <si>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</si>
  <si>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</si>
  <si>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</si>
  <si>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</si>
  <si>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</si>
  <si>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</si>
  <si>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</si>
  <si>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</si>
  <si>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</si>
  <si>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</si>
  <si>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</si>
  <si>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</si>
  <si>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</si>
  <si>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</si>
  <si>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</si>
  <si>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</si>
  <si>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</si>
  <si>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</si>
  <si>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</si>
  <si>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</si>
  <si>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</si>
  <si>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</si>
  <si>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</si>
  <si>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</si>
  <si>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</si>
  <si>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</si>
  <si>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</si>
  <si>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</si>
  <si>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</si>
  <si>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</si>
  <si>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</si>
  <si>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</si>
  <si>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</si>
  <si>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</si>
  <si>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</si>
  <si>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</si>
  <si>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</si>
  <si>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</si>
  <si>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</si>
  <si>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</si>
  <si>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</si>
  <si>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</si>
  <si>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</si>
  <si>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</si>
  <si>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</si>
  <si>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</si>
  <si>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</si>
  <si>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</si>
  <si>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</si>
  <si>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</si>
  <si>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</si>
  <si>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</si>
  <si>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</si>
  <si>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</si>
  <si>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</si>
  <si>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</si>
  <si>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</si>
  <si>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</si>
  <si>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</si>
  <si>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</si>
  <si>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</si>
  <si>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</si>
  <si>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</si>
  <si>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</si>
  <si>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</si>
  <si>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</si>
  <si>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</si>
  <si>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</si>
  <si>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</si>
  <si>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</si>
  <si>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</si>
  <si>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</si>
  <si>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</si>
  <si>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</si>
  <si>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</si>
  <si>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</si>
  <si>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</si>
  <si>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</si>
  <si>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</si>
  <si>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</si>
  <si>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</si>
  <si>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</si>
  <si>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</si>
  <si>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</si>
  <si>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</si>
  <si>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</si>
  <si>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</si>
  <si>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</si>
  <si>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</si>
  <si>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</si>
  <si>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</si>
  <si>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</si>
  <si>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</si>
  <si>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</si>
  <si>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</si>
  <si>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</si>
  <si>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</si>
  <si>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</si>
  <si>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</si>
  <si>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</si>
  <si>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</si>
  <si>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</si>
  <si>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</si>
  <si>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</si>
  <si>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</si>
  <si>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</si>
  <si>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</si>
  <si>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</si>
  <si>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</si>
  <si>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</si>
  <si>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</si>
  <si>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</si>
  <si>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</si>
  <si>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</si>
  <si>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</si>
  <si>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</si>
  <si>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</si>
  <si>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</si>
  <si>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</si>
  <si>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</si>
  <si>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</si>
  <si>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</si>
  <si>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</si>
  <si>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</si>
  <si>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</si>
  <si>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</si>
  <si>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</si>
  <si>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</si>
  <si>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</si>
  <si>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</si>
  <si>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</si>
  <si>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</si>
  <si>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</si>
  <si>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</si>
  <si>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</si>
  <si>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</si>
  <si>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</si>
  <si>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</si>
  <si>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</si>
  <si>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</si>
  <si>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</si>
  <si>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</si>
  <si>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</si>
  <si>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</si>
  <si>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</si>
  <si>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</si>
  <si>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</si>
  <si>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</si>
  <si>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</si>
  <si>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</si>
  <si>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</si>
  <si>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</si>
  <si>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</si>
  <si>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</si>
  <si>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</si>
  <si>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</si>
  <si>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</si>
  <si>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</si>
  <si>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</si>
  <si>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</si>
  <si>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</si>
  <si>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</si>
  <si>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</si>
  <si>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</si>
  <si>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</si>
  <si>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</si>
  <si>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</si>
  <si>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</si>
  <si>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</si>
  <si>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</si>
  <si>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</si>
  <si>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</si>
  <si>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</si>
  <si>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</si>
  <si>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</si>
  <si>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</si>
  <si>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</si>
  <si>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</si>
  <si>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</si>
  <si>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</si>
  <si>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</si>
  <si>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</si>
  <si>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</si>
  <si>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</si>
  <si>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</si>
  <si>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</si>
  <si>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</si>
  <si>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</si>
  <si>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</si>
  <si>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</si>
  <si>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</si>
  <si>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</si>
  <si>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</si>
  <si>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</si>
  <si>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</si>
  <si>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</si>
  <si>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</si>
  <si>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</si>
  <si>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</si>
  <si>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</si>
  <si>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</si>
  <si>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</si>
  <si>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</si>
  <si>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</si>
  <si>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</si>
  <si>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</si>
  <si>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</si>
  <si>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</si>
  <si>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</si>
  <si>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</si>
  <si>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</si>
  <si>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</si>
  <si>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</si>
  <si>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</si>
  <si>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</si>
  <si>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</si>
  <si>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</si>
  <si>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</si>
  <si>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</si>
  <si>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</si>
  <si>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</si>
  <si>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</si>
  <si>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</si>
  <si>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</si>
  <si>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</si>
  <si>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</si>
  <si>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</si>
  <si>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</si>
  <si>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</si>
  <si>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</si>
  <si>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</si>
  <si>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</si>
  <si>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</si>
  <si>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</si>
  <si>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</si>
  <si>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</si>
  <si>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</si>
  <si>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</si>
  <si>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</si>
  <si>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</si>
  <si>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</si>
  <si>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</si>
  <si>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</si>
  <si>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</si>
  <si>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</si>
  <si>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</si>
  <si>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</si>
  <si>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</si>
  <si>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</si>
  <si>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</si>
  <si>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</si>
  <si>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</si>
  <si>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</si>
  <si>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</si>
  <si>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</si>
  <si>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</si>
  <si>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</si>
  <si>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</si>
  <si>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</si>
  <si>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</si>
  <si>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</si>
  <si>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</si>
  <si>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</si>
  <si>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</si>
  <si>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</si>
  <si>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</si>
  <si>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</si>
  <si>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</si>
  <si>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</si>
  <si>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</si>
  <si>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</si>
  <si>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</si>
  <si>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</si>
  <si>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</si>
  <si>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</si>
  <si>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</si>
  <si>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</si>
  <si>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</si>
  <si>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</si>
  <si>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</si>
  <si>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</si>
  <si>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</si>
  <si>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</si>
  <si>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</si>
  <si>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</si>
  <si>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</si>
  <si>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</si>
  <si>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</si>
  <si>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</si>
  <si>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</si>
  <si>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</si>
  <si>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</si>
  <si>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</si>
  <si>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</si>
  <si>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</si>
  <si>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</si>
  <si>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</si>
  <si>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</si>
  <si>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</si>
  <si>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</si>
  <si>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</si>
  <si>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</si>
  <si>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</si>
  <si>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</si>
  <si>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</si>
  <si>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</si>
  <si>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</si>
  <si>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</si>
  <si>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</si>
  <si>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</si>
  <si>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</si>
  <si>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</si>
  <si>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</si>
  <si>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</si>
  <si>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</si>
  <si>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</si>
  <si>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</si>
  <si>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</si>
  <si>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</si>
  <si>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</si>
  <si>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</si>
  <si>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</si>
  <si>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</si>
  <si>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</si>
  <si>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</si>
  <si>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</si>
  <si>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</si>
  <si>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</si>
  <si>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</si>
  <si>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</si>
  <si>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</si>
  <si>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</si>
  <si>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</si>
  <si>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</si>
  <si>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</si>
  <si>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</si>
  <si>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</si>
  <si>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</si>
  <si>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</si>
  <si>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</si>
  <si>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</si>
  <si>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</si>
  <si>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</si>
  <si>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</si>
  <si>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</si>
  <si>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</si>
  <si>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</si>
  <si>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</si>
  <si>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</si>
  <si>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</si>
  <si>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</si>
  <si>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</si>
  <si>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</si>
  <si>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</si>
  <si>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</si>
  <si>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</si>
  <si>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</si>
  <si>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</si>
  <si>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</si>
  <si>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</si>
  <si>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</si>
  <si>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</si>
  <si>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</si>
  <si>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</si>
  <si>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</si>
  <si>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</si>
  <si>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</si>
  <si>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</si>
  <si>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</si>
  <si>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</si>
  <si>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</si>
  <si>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</si>
  <si>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</si>
  <si>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</si>
  <si>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</si>
  <si>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</si>
  <si>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</si>
  <si>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</si>
  <si>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</si>
  <si>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</si>
  <si>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</si>
  <si>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</si>
  <si>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</si>
  <si>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</si>
  <si>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</si>
  <si>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</si>
  <si>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</si>
  <si>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</si>
  <si>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</si>
  <si>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</si>
  <si>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</si>
  <si>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</si>
  <si>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</si>
  <si>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</si>
  <si>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</si>
  <si>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</si>
  <si>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</si>
  <si>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</si>
  <si>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</si>
  <si>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</si>
  <si>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</si>
  <si>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</si>
  <si>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</si>
  <si>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</si>
  <si>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</si>
  <si>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</si>
  <si>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</si>
  <si>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</si>
  <si>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</si>
  <si>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</si>
  <si>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</si>
  <si>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</si>
  <si>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</si>
  <si>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</si>
  <si>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</si>
  <si>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</si>
  <si>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</si>
  <si>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</si>
  <si>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</si>
  <si>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</si>
  <si>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</si>
  <si>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</si>
  <si>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</si>
  <si>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</si>
  <si>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</si>
  <si>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</si>
  <si>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</si>
  <si>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</si>
  <si>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</si>
  <si>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</si>
  <si>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</si>
  <si>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</si>
  <si>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</si>
  <si>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</si>
  <si>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</si>
  <si>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</si>
  <si>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</si>
  <si>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</si>
  <si>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</si>
  <si>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</si>
  <si>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</si>
  <si>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</si>
  <si>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</si>
  <si>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</si>
  <si>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</si>
  <si>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</si>
  <si>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</si>
  <si>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</si>
  <si>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</si>
  <si>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</si>
  <si>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</si>
  <si>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</si>
  <si>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</si>
  <si>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</si>
  <si>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</si>
  <si>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</si>
  <si>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</si>
  <si>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</si>
  <si>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</si>
  <si>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</si>
  <si>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</si>
  <si>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</si>
  <si>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</si>
  <si>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</si>
  <si>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</si>
  <si>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</si>
  <si>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</si>
  <si>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</si>
  <si>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</si>
  <si>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</si>
  <si>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</si>
  <si>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</si>
  <si>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</si>
  <si>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</si>
  <si>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</si>
  <si>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</si>
  <si>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</si>
  <si>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</si>
  <si>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</si>
  <si>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</si>
  <si>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</si>
  <si>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</si>
  <si>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</si>
  <si>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</si>
  <si>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</si>
  <si>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</si>
  <si>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</si>
  <si>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</si>
  <si>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</si>
  <si>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</si>
  <si>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</si>
  <si>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</si>
  <si>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</si>
  <si>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</si>
  <si>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</si>
  <si>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</si>
  <si>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</si>
  <si>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</si>
  <si>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</si>
  <si>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</si>
  <si>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</si>
  <si>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</si>
  <si>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</si>
  <si>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</si>
  <si>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</si>
  <si>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</si>
  <si>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</si>
  <si>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</si>
  <si>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</si>
  <si>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</si>
  <si>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</si>
  <si>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</si>
  <si>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</si>
  <si>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</si>
  <si>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</si>
  <si>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</si>
  <si>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</si>
  <si>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</si>
  <si>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</si>
  <si>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</si>
  <si>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</si>
  <si>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</si>
  <si>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</si>
  <si>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</si>
  <si>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</si>
  <si>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</si>
  <si>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</si>
  <si>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</si>
  <si>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</si>
  <si>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</si>
  <si>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</si>
  <si>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</si>
  <si>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</si>
  <si>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</si>
  <si>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</si>
  <si>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</si>
  <si>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</si>
  <si>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</si>
  <si>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</si>
  <si>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</si>
  <si>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</si>
  <si>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</si>
  <si>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</si>
  <si>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</si>
  <si>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</si>
  <si>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</si>
  <si>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</si>
  <si>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</si>
  <si>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</si>
  <si>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</si>
  <si>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</si>
  <si>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</si>
  <si>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</si>
  <si>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</si>
  <si>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</si>
  <si>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</si>
  <si>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</si>
  <si>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</si>
  <si>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</si>
  <si>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</si>
  <si>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</si>
  <si>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</si>
  <si>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</si>
  <si>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</si>
  <si>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</si>
  <si>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</si>
  <si>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</si>
  <si>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</si>
  <si>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</si>
  <si>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</si>
  <si>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</si>
  <si>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</si>
  <si>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</si>
  <si>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</si>
  <si>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</si>
  <si>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</si>
  <si>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</si>
  <si>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</si>
  <si>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</si>
  <si>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</si>
  <si>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</si>
  <si>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</si>
  <si>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</si>
  <si>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</si>
  <si>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</si>
  <si>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</si>
  <si>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</si>
  <si>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</si>
  <si>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</si>
  <si>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</si>
  <si>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</si>
  <si>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</si>
  <si>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</si>
  <si>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</si>
  <si>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</si>
  <si>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</si>
  <si>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</si>
  <si>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</si>
  <si>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</si>
  <si>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</si>
  <si>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</si>
  <si>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</si>
  <si>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</si>
  <si>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</si>
  <si>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</si>
  <si>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</si>
  <si>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</si>
  <si>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</si>
  <si>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</si>
  <si>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</si>
  <si>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</si>
  <si>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</si>
  <si>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</si>
  <si>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</si>
  <si>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</si>
  <si>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</si>
  <si>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</si>
  <si>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</si>
  <si>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</si>
  <si>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</si>
  <si>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</si>
  <si>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</si>
  <si>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</si>
  <si>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</si>
  <si>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</si>
  <si>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</si>
  <si>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</si>
  <si>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</si>
  <si>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</si>
  <si>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</si>
  <si>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</si>
  <si>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</si>
  <si>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</si>
  <si>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</si>
  <si>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</si>
  <si>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</si>
  <si>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</si>
  <si>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</si>
  <si>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</si>
  <si>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</si>
  <si>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</si>
  <si>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</si>
  <si>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</si>
  <si>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</si>
  <si>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</si>
  <si>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</si>
  <si>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</si>
  <si>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</si>
  <si>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</si>
  <si>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</si>
  <si>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</si>
  <si>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</si>
  <si>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</si>
  <si>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</si>
  <si>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</si>
  <si>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</si>
  <si>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</si>
  <si>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</si>
  <si>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</si>
  <si>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</si>
  <si>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</si>
  <si>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</si>
  <si>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</si>
  <si>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</si>
  <si>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</si>
  <si>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</si>
  <si>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</si>
  <si>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</si>
  <si>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</si>
  <si>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</si>
  <si>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</si>
  <si>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</si>
  <si>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</si>
  <si>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</si>
  <si>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</si>
  <si>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</si>
  <si>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</si>
  <si>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</si>
  <si>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</si>
  <si>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</si>
  <si>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</si>
  <si>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</si>
  <si>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</si>
  <si>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</si>
  <si>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</si>
  <si>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</si>
  <si>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</si>
  <si>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</si>
  <si>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</si>
  <si>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</si>
  <si>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</si>
  <si>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</si>
  <si>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</si>
  <si>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</si>
  <si>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</si>
  <si>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</si>
  <si>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</si>
  <si>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</si>
  <si>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</si>
  <si>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</si>
  <si>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</si>
  <si>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</si>
  <si>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</si>
  <si>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</si>
  <si>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</si>
  <si>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</si>
  <si>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</si>
  <si>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</si>
  <si>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</si>
  <si>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</si>
  <si>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</si>
  <si>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</si>
  <si>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</si>
  <si>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</si>
  <si>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</si>
  <si>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</si>
  <si>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</si>
  <si>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</si>
  <si>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</si>
  <si>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</si>
  <si>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</si>
  <si>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</si>
  <si>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</si>
  <si>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</si>
  <si>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</si>
  <si>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</si>
  <si>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</si>
  <si>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</si>
  <si>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</si>
  <si>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</si>
  <si>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</si>
  <si>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</si>
  <si>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</si>
  <si>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</si>
  <si>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</si>
  <si>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</si>
  <si>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</si>
  <si>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</si>
  <si>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</si>
  <si>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</si>
  <si>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</si>
  <si>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</si>
  <si>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</si>
  <si>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</si>
  <si>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</si>
  <si>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</si>
  <si>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</si>
  <si>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</si>
  <si>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</si>
  <si>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</si>
  <si>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</si>
  <si>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</si>
  <si>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</si>
  <si>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</si>
  <si>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</si>
  <si>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</si>
  <si>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</si>
  <si>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</si>
  <si>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</si>
  <si>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</si>
  <si>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</si>
  <si>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</si>
  <si>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</si>
  <si>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</si>
  <si>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</si>
  <si>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</si>
  <si>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</si>
  <si>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</si>
  <si>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</si>
  <si>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</si>
  <si>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</si>
  <si>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</si>
  <si>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</si>
  <si>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</si>
  <si>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</si>
  <si>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</si>
  <si>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</si>
  <si>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</si>
  <si>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</si>
  <si>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</si>
  <si>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</si>
  <si>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</si>
  <si>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</si>
  <si>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</si>
  <si>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</si>
  <si>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</si>
  <si>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</si>
  <si>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</si>
  <si>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</si>
  <si>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</si>
  <si>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</si>
  <si>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</si>
  <si>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</si>
  <si>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</si>
  <si>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</si>
  <si>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</si>
  <si>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</si>
  <si>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</si>
  <si>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</si>
  <si>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</si>
  <si>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</si>
  <si>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</si>
  <si>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</si>
  <si>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</si>
  <si>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</si>
  <si>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</si>
  <si>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</si>
  <si>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</si>
  <si>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</si>
  <si>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</si>
  <si>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</si>
  <si>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</si>
  <si>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</si>
  <si>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</si>
  <si>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</si>
  <si>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</si>
  <si>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</si>
  <si>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</si>
  <si>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</si>
  <si>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</si>
  <si>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</si>
  <si>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</si>
  <si>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</si>
  <si>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</si>
  <si>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</si>
  <si>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</si>
  <si>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</si>
  <si>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</si>
  <si>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</si>
  <si>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</si>
  <si>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</si>
  <si>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</si>
  <si>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</si>
  <si>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</si>
  <si>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</si>
  <si>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</si>
  <si>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</si>
  <si>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</si>
  <si>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</si>
  <si>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</si>
  <si>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</si>
  <si>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</si>
  <si>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</si>
  <si>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</si>
  <si>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</si>
  <si>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</si>
  <si>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</si>
  <si>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</si>
  <si>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</si>
  <si>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</si>
  <si>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</si>
  <si>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</si>
  <si>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</si>
  <si>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</si>
  <si>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</si>
  <si>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</si>
  <si>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</si>
  <si>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</si>
  <si>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</si>
  <si>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</si>
  <si>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</si>
  <si>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</si>
  <si>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</si>
  <si>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</si>
  <si>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</si>
  <si>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</si>
  <si>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</si>
  <si>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</si>
  <si>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</si>
  <si>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</si>
  <si>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</si>
  <si>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</si>
  <si>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</si>
  <si>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</si>
  <si>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</si>
  <si>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</si>
  <si>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</si>
  <si>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</si>
  <si>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</si>
  <si>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</si>
  <si>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</si>
  <si>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</si>
  <si>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</si>
  <si>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</si>
  <si>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</si>
  <si>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</si>
  <si>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</si>
  <si>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</si>
  <si>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</si>
  <si>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</si>
  <si>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</si>
  <si>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</si>
  <si>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</si>
  <si>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</si>
  <si>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</si>
  <si>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</si>
  <si>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</si>
  <si>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</si>
  <si>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</si>
  <si>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</si>
  <si>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</si>
  <si>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</si>
  <si>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</si>
  <si>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</si>
  <si>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</si>
  <si>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</si>
  <si>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</si>
  <si>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</si>
  <si>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</si>
  <si>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</si>
  <si>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</si>
  <si>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</si>
  <si>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</si>
  <si>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</si>
  <si>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</si>
  <si>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</si>
  <si>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</si>
  <si>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</si>
  <si>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</si>
  <si>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</si>
  <si>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</si>
  <si>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</si>
  <si>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</si>
  <si>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</si>
  <si>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</si>
  <si>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</si>
  <si>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</si>
  <si>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</si>
  <si>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</si>
  <si>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</si>
  <si>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</si>
  <si>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</si>
  <si>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</si>
  <si>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</si>
  <si>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</si>
  <si>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</si>
  <si>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</si>
  <si>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</si>
  <si>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</si>
  <si>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</si>
  <si>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</si>
  <si>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</si>
  <si>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</si>
  <si>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</si>
  <si>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</si>
  <si>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</si>
  <si>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</si>
  <si>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</si>
  <si>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</si>
  <si>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</si>
  <si>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</si>
  <si>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</si>
  <si>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</si>
  <si>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</si>
  <si>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</si>
  <si>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</si>
  <si>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</si>
  <si>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</si>
  <si>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</si>
  <si>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</si>
  <si>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</si>
  <si>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</si>
  <si>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</si>
  <si>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</si>
  <si>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</si>
  <si>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</si>
  <si>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</si>
  <si>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</si>
  <si>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</si>
  <si>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</si>
  <si>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</si>
  <si>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</si>
  <si>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</si>
  <si>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</si>
  <si>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</si>
  <si>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</si>
  <si>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</si>
  <si>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</si>
  <si>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</si>
  <si>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</si>
  <si>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</si>
  <si>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</si>
  <si>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</si>
  <si>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</si>
  <si>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</si>
  <si>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</si>
  <si>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</si>
  <si>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</si>
  <si>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</si>
  <si>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</si>
  <si>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</si>
  <si>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</si>
  <si>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</si>
  <si>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</si>
  <si>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</si>
  <si>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</si>
  <si>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</si>
  <si>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</si>
  <si>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</si>
  <si>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</si>
  <si>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</si>
  <si>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</si>
  <si>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</si>
  <si>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</si>
  <si>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</si>
  <si>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</si>
  <si>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</si>
  <si>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</si>
  <si>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</si>
  <si>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</si>
  <si>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</si>
  <si>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</si>
  <si>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</si>
  <si>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</si>
  <si>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</si>
  <si>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</si>
  <si>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</si>
  <si>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</si>
  <si>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</si>
  <si>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</si>
  <si>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</si>
  <si>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</si>
  <si>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</si>
  <si>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</si>
  <si>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</si>
  <si>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</si>
  <si>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</si>
  <si>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</si>
  <si>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</si>
  <si>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</si>
  <si>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</si>
  <si>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</si>
  <si>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</si>
  <si>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</si>
  <si>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</si>
  <si>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</si>
  <si>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</si>
  <si>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</si>
  <si>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</si>
  <si>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</si>
  <si>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</si>
  <si>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</si>
  <si>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</si>
  <si>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</si>
  <si>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</si>
  <si>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</si>
  <si>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</si>
  <si>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</si>
  <si>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</si>
  <si>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</si>
  <si>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</si>
  <si>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</si>
  <si>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</si>
  <si>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</si>
  <si>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</si>
  <si>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</si>
  <si>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</si>
  <si>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</si>
  <si>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</si>
  <si>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</si>
  <si>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</si>
  <si>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</si>
  <si>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</si>
  <si>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</si>
  <si>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</si>
  <si>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</si>
  <si>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</si>
  <si>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</si>
  <si>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</si>
  <si>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</si>
  <si>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</si>
  <si>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</si>
  <si>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</si>
  <si>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</si>
  <si>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</si>
  <si>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</si>
  <si>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</si>
  <si>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</si>
  <si>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</si>
  <si>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</si>
  <si>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</si>
  <si>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</si>
  <si>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</si>
  <si>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</si>
  <si>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</si>
  <si>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</si>
  <si>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</si>
  <si>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</si>
  <si>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</si>
  <si>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</si>
  <si>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</si>
  <si>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</si>
  <si>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</si>
  <si>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</si>
  <si>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</si>
  <si>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</si>
  <si>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</si>
  <si>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</si>
  <si>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</si>
  <si>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</si>
  <si>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</si>
  <si>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</si>
  <si>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</si>
  <si>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</si>
  <si>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</si>
  <si>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</si>
  <si>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</si>
  <si>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</si>
  <si>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</si>
  <si>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</si>
  <si>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</si>
  <si>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</si>
  <si>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</si>
  <si>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</si>
  <si>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</si>
  <si>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</si>
  <si>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</si>
  <si>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</si>
  <si>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</si>
  <si>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</si>
  <si>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</si>
  <si>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</si>
  <si>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</si>
  <si>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</si>
  <si>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</si>
  <si>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</si>
  <si>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</si>
  <si>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</si>
  <si>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</si>
  <si>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</si>
  <si>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</si>
  <si>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</si>
  <si>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</si>
  <si>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</si>
  <si>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</si>
  <si>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</si>
  <si>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</si>
  <si>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</si>
  <si>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</si>
  <si>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</si>
  <si>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</si>
  <si>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</si>
  <si>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</si>
  <si>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</si>
  <si>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</si>
  <si>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</si>
  <si>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</si>
  <si>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</si>
  <si>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</si>
  <si>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</si>
  <si>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</si>
  <si>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</si>
  <si>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</si>
  <si>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</si>
  <si>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</si>
  <si>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</si>
  <si>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</si>
  <si>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</si>
  <si>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</si>
  <si>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</si>
  <si>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</si>
  <si>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</si>
  <si>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</si>
  <si>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</si>
  <si>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</si>
  <si>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</si>
  <si>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</si>
  <si>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</si>
  <si>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</si>
  <si>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</si>
  <si>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</si>
  <si>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</si>
  <si>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</si>
  <si>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</si>
  <si>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</si>
  <si>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</si>
  <si>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</si>
  <si>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</si>
  <si>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</si>
  <si>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</si>
  <si>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</si>
  <si>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</si>
  <si>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</si>
  <si>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</si>
  <si>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</si>
  <si>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</si>
  <si>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</si>
  <si>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</si>
  <si>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</si>
  <si>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</si>
  <si>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</si>
  <si>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</si>
  <si>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</si>
  <si>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</si>
  <si>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</si>
  <si>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</si>
  <si>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</si>
  <si>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</si>
  <si>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</si>
  <si>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</si>
  <si>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</si>
  <si>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</si>
  <si>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</si>
  <si>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</si>
  <si>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</si>
  <si>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</si>
  <si>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</si>
  <si>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</si>
  <si>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</si>
  <si>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</si>
  <si>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</si>
  <si>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</si>
  <si>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</si>
  <si>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</si>
  <si>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</si>
  <si>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</si>
  <si>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</si>
  <si>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</si>
  <si>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</si>
  <si>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</si>
  <si>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</si>
  <si>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</si>
  <si>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</si>
  <si>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</si>
  <si>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</si>
  <si>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</si>
  <si>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</si>
  <si>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</si>
  <si>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</si>
  <si>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</si>
  <si>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</si>
  <si>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</si>
  <si>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</si>
  <si>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</si>
  <si>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</si>
  <si>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</si>
  <si>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</si>
  <si>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</si>
  <si>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</si>
  <si>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</si>
  <si>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</si>
  <si>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</si>
  <si>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</si>
  <si>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</si>
  <si>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</si>
  <si>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</si>
  <si>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</si>
  <si>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</si>
  <si>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</si>
  <si>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</si>
  <si>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</si>
  <si>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</si>
  <si>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</si>
  <si>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</si>
  <si>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</si>
  <si>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</si>
  <si>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</si>
  <si>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</si>
  <si>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</si>
  <si>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</si>
  <si>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</si>
  <si>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</si>
  <si>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</si>
  <si>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</si>
  <si>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</si>
  <si>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</si>
  <si>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</si>
  <si>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</si>
  <si>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</si>
  <si>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</si>
  <si>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</si>
  <si>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</si>
  <si>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</si>
  <si>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</si>
  <si>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</si>
  <si>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</si>
  <si>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</si>
  <si>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</si>
  <si>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</si>
  <si>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</si>
  <si>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</si>
  <si>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</si>
  <si>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</si>
  <si>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</si>
  <si>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</si>
  <si>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</si>
  <si>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</si>
  <si>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</si>
  <si>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</si>
  <si>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</si>
  <si>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</si>
  <si>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</si>
  <si>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</si>
  <si>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</si>
  <si>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</si>
  <si>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</si>
  <si>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</si>
  <si>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</si>
  <si>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</si>
  <si>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</si>
  <si>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</si>
  <si>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</si>
  <si>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</si>
  <si>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</si>
  <si>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</si>
  <si>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</si>
  <si>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</si>
  <si>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</si>
  <si>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</si>
  <si>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</si>
  <si>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</si>
  <si>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</si>
  <si>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</si>
  <si>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</si>
  <si>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</si>
  <si>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</si>
  <si>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</si>
  <si>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</si>
  <si>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</si>
  <si>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</si>
  <si>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</si>
  <si>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</si>
  <si>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</si>
  <si>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</si>
  <si>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</si>
  <si>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</si>
  <si>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</si>
  <si>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</si>
  <si>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</si>
  <si>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</si>
  <si>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</si>
  <si>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</si>
  <si>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</si>
  <si>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</si>
  <si>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</si>
  <si>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</si>
  <si>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</si>
  <si>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</si>
  <si>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</si>
  <si>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</si>
  <si>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</si>
  <si>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</si>
  <si>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</si>
  <si>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</si>
  <si>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</si>
  <si>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</si>
  <si>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</si>
  <si>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</si>
  <si>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</si>
  <si>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</si>
  <si>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</si>
  <si>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</si>
  <si>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</si>
  <si>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</si>
  <si>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</si>
  <si>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</si>
  <si>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</si>
  <si>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</si>
  <si>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</si>
  <si>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</si>
  <si>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</si>
  <si>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</si>
  <si>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</si>
  <si>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</si>
  <si>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</si>
  <si>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</si>
  <si>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</si>
  <si>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</si>
  <si>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</si>
  <si>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</si>
  <si>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</si>
  <si>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</si>
  <si>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</si>
  <si>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</si>
  <si>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</si>
  <si>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</si>
  <si>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</si>
  <si>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</si>
  <si>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</si>
  <si>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</si>
  <si>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</si>
  <si>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</si>
  <si>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</si>
  <si>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</si>
  <si>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</si>
  <si>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</si>
  <si>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</si>
  <si>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</si>
  <si>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</si>
  <si>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</si>
  <si>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</si>
  <si>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</si>
  <si>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</si>
  <si>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</si>
  <si>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</si>
  <si>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</si>
  <si>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</si>
  <si>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</si>
  <si>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</si>
  <si>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</si>
  <si>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</si>
  <si>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</si>
  <si>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</si>
  <si>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</si>
  <si>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</si>
  <si>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</si>
  <si>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</si>
  <si>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</si>
  <si>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</si>
  <si>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</si>
  <si>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</si>
  <si>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</si>
  <si>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</si>
  <si>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</si>
  <si>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</si>
  <si>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</si>
  <si>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</si>
  <si>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</si>
  <si>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</si>
  <si>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</si>
  <si>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</si>
  <si>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</si>
  <si>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</si>
  <si>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</si>
  <si>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</si>
  <si>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</si>
  <si>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</si>
  <si>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</si>
  <si>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</si>
  <si>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</si>
  <si>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</si>
  <si>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</si>
  <si>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</si>
  <si>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</si>
  <si>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</si>
  <si>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</si>
  <si>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</si>
  <si>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</si>
  <si>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</si>
  <si>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</si>
  <si>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</si>
  <si>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</si>
  <si>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</si>
  <si>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</si>
  <si>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</si>
  <si>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</si>
  <si>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</si>
  <si>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</si>
  <si>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</si>
  <si>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</si>
  <si>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</si>
  <si>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</si>
  <si>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</si>
  <si>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</si>
  <si>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</si>
  <si>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</si>
  <si>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</si>
  <si>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</si>
  <si>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</si>
  <si>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</si>
  <si>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</si>
  <si>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</si>
  <si>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</si>
  <si>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</si>
  <si>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</si>
  <si>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</si>
  <si>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</si>
  <si>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</si>
  <si>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</si>
  <si>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</si>
  <si>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</si>
  <si>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</si>
  <si>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</si>
  <si>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</si>
  <si>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</si>
  <si>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</si>
  <si>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</si>
  <si>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</si>
  <si>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</si>
  <si>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</si>
  <si>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</si>
  <si>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</si>
  <si>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</si>
  <si>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</si>
  <si>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</si>
  <si>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</si>
  <si>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</si>
  <si>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</si>
  <si>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</si>
  <si>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</si>
  <si>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</si>
  <si>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</si>
  <si>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</si>
  <si>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</si>
  <si>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</si>
  <si>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</si>
  <si>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</si>
  <si>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</si>
  <si>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</si>
  <si>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</si>
  <si>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</si>
  <si>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</si>
  <si>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</si>
  <si>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</si>
  <si>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</si>
  <si>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</si>
  <si>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</si>
  <si>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</si>
  <si>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</si>
  <si>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</si>
  <si>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</si>
  <si>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</si>
  <si>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</si>
  <si>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</si>
  <si>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</si>
  <si>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</si>
  <si>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</si>
  <si>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</si>
  <si>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</si>
  <si>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</si>
  <si>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</si>
  <si>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</si>
  <si>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</si>
  <si>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</si>
  <si>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</si>
  <si>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</si>
  <si>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</si>
  <si>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</si>
  <si>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</si>
  <si>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</si>
  <si>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</si>
  <si>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</si>
  <si>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</si>
  <si>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</si>
  <si>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</si>
  <si>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</si>
  <si>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</si>
  <si>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</si>
  <si>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</si>
  <si>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</si>
  <si>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</si>
  <si>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</si>
  <si>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</si>
  <si>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</si>
  <si>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</si>
  <si>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</si>
  <si>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</si>
  <si>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</si>
  <si>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</si>
  <si>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</si>
  <si>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</si>
  <si>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</si>
  <si>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</si>
  <si>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</si>
  <si>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</si>
  <si>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</si>
  <si>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</si>
  <si>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</si>
  <si>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</si>
  <si>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</si>
  <si>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</si>
  <si>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</si>
  <si>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</si>
  <si>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</si>
  <si>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</si>
  <si>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</si>
  <si>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</si>
  <si>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</si>
  <si>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</si>
  <si>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</si>
  <si>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</si>
  <si>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</si>
  <si>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</si>
  <si>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</si>
  <si>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</si>
  <si>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</si>
  <si>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</si>
  <si>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</si>
  <si>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</si>
  <si>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</si>
  <si>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</si>
  <si>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</si>
  <si>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</si>
  <si>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</si>
  <si>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</si>
  <si>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</si>
  <si>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</si>
  <si>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</si>
  <si>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</si>
  <si>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</si>
  <si>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</si>
  <si>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</si>
  <si>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</si>
  <si>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</si>
  <si>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</si>
  <si>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</si>
  <si>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</si>
  <si>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</si>
  <si>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</si>
  <si>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</si>
  <si>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</si>
  <si>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</si>
  <si>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</si>
  <si>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</si>
  <si>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</si>
  <si>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</si>
  <si>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</si>
  <si>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</si>
  <si>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</si>
  <si>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</si>
  <si>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</si>
  <si>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</si>
  <si>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</si>
  <si>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</si>
  <si>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</si>
  <si>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</si>
  <si>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</si>
  <si>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</si>
  <si>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</si>
  <si>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</si>
  <si>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</si>
  <si>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</si>
  <si>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</si>
  <si>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</si>
  <si>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</si>
  <si>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</si>
  <si>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</si>
  <si>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</si>
  <si>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</si>
  <si>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</si>
  <si>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</si>
  <si>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</si>
  <si>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</si>
  <si>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</si>
  <si>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</si>
  <si>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</si>
  <si>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</si>
  <si>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</si>
  <si>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</si>
  <si>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</si>
  <si>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</si>
  <si>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</si>
  <si>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</si>
  <si>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</si>
  <si>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</si>
  <si>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</si>
  <si>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</si>
  <si>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</si>
  <si>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</si>
  <si>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</si>
  <si>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</si>
  <si>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</si>
  <si>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</si>
  <si>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</si>
  <si>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</si>
  <si>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</si>
  <si>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</si>
  <si>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</si>
  <si>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</si>
  <si>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</si>
  <si>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</si>
  <si>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</si>
  <si>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</si>
  <si>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</si>
  <si>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</si>
  <si>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</si>
  <si>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</si>
  <si>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</si>
  <si>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</si>
  <si>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</si>
  <si>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</si>
  <si>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</si>
  <si>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</si>
  <si>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</si>
  <si>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</si>
  <si>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</si>
  <si>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</si>
  <si>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</si>
  <si>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</si>
  <si>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</si>
  <si>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</si>
  <si>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</si>
  <si>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</si>
  <si>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</si>
  <si>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</si>
  <si>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</si>
  <si>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</si>
  <si>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</si>
  <si>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</si>
  <si>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</si>
  <si>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</si>
  <si>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</si>
  <si>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</si>
  <si>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</si>
  <si>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</si>
  <si>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</si>
  <si>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</si>
  <si>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</si>
  <si>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</si>
  <si>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</si>
  <si>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</si>
  <si>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</si>
  <si>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</si>
  <si>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</si>
  <si>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</si>
  <si>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</si>
  <si>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</si>
  <si>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</si>
  <si>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</si>
  <si>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</si>
  <si>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</si>
  <si>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</si>
  <si>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</si>
  <si>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</si>
  <si>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</si>
  <si>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</si>
  <si>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</si>
  <si>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</si>
  <si>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</si>
  <si>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</si>
  <si>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</si>
  <si>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</si>
  <si>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</si>
  <si>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</si>
  <si>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</si>
  <si>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</si>
  <si>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</si>
  <si>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</si>
  <si>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</si>
  <si>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</si>
  <si>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</si>
  <si>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</si>
  <si>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</si>
  <si>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</si>
  <si>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</si>
  <si>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</si>
  <si>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</si>
  <si>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</si>
  <si>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</si>
  <si>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</si>
  <si>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</si>
  <si>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</si>
  <si>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</si>
  <si>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</si>
  <si>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</si>
  <si>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</si>
  <si>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</si>
  <si>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</si>
  <si>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</si>
  <si>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</si>
  <si>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</si>
  <si>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</si>
  <si>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</si>
  <si>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</si>
  <si>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</si>
  <si>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</si>
  <si>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</si>
  <si>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</si>
  <si>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</si>
  <si>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</si>
  <si>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</si>
  <si>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</si>
  <si>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</si>
  <si>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</si>
  <si>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</si>
  <si>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</si>
  <si>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</si>
  <si>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</si>
  <si>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</si>
  <si>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</si>
  <si>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</si>
  <si>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</si>
  <si>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</si>
  <si>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</si>
  <si>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</si>
  <si>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</si>
  <si>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</si>
  <si>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</si>
  <si>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</si>
  <si>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</si>
  <si>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</si>
  <si>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</si>
  <si>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</si>
  <si>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</si>
  <si>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</si>
  <si>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</si>
  <si>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</si>
  <si>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</si>
  <si>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</si>
  <si>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</si>
  <si>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</si>
  <si>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</si>
  <si>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</si>
  <si>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</si>
  <si>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</si>
  <si>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</si>
  <si>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</si>
  <si>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</si>
  <si>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</si>
  <si>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</si>
  <si>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</si>
  <si>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</si>
  <si>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</si>
  <si>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</si>
  <si>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</si>
  <si>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</si>
  <si>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</si>
  <si>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</si>
  <si>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</si>
  <si>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</si>
  <si>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</si>
  <si>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</si>
  <si>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</si>
  <si>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</si>
  <si>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</si>
  <si>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</si>
  <si>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</si>
  <si>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</si>
  <si>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</si>
  <si>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</si>
  <si>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</si>
  <si>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</si>
  <si>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</si>
  <si>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</si>
  <si>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</si>
  <si>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</si>
  <si>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</si>
  <si>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</si>
  <si>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</si>
  <si>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</si>
  <si>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</si>
  <si>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</si>
  <si>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</si>
  <si>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</si>
  <si>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</si>
  <si>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</si>
  <si>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</si>
  <si>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</si>
  <si>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</si>
  <si>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</si>
  <si>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</si>
  <si>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</si>
  <si>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</si>
  <si>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</si>
  <si>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</si>
  <si>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</si>
  <si>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</si>
  <si>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</si>
  <si>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</si>
  <si>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</si>
  <si>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</si>
  <si>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</si>
  <si>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</si>
  <si>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</si>
  <si>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</si>
  <si>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</si>
  <si>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</si>
  <si>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</si>
  <si>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</si>
  <si>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</si>
  <si>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</si>
  <si>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</si>
  <si>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</si>
  <si>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</si>
  <si>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</si>
  <si>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</si>
  <si>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</si>
  <si>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</si>
  <si>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</si>
  <si>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</si>
  <si>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</si>
  <si>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</si>
  <si>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</si>
  <si>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</si>
  <si>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</si>
  <si>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</si>
  <si>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</si>
  <si>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</si>
  <si>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</si>
  <si>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</si>
  <si>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</si>
  <si>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</si>
  <si>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</si>
  <si>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</si>
  <si>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</si>
  <si>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</si>
  <si>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</si>
  <si>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</si>
  <si>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</si>
  <si>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</si>
  <si>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</si>
  <si>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</si>
  <si>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</si>
  <si>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</si>
  <si>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</si>
  <si>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</si>
  <si>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</si>
  <si>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</si>
  <si>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</si>
  <si>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</si>
  <si>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</si>
  <si>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</si>
  <si>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</si>
  <si>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</si>
  <si>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</si>
  <si>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</si>
  <si>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</si>
  <si>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</si>
  <si>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</si>
  <si>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</si>
  <si>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</si>
  <si>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</si>
  <si>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</si>
  <si>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</si>
  <si>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</si>
  <si>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</si>
  <si>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</si>
  <si>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</si>
  <si>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</si>
  <si>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</si>
  <si>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</si>
  <si>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</si>
  <si>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</si>
  <si>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</si>
  <si>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</si>
  <si>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</si>
  <si>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</si>
  <si>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</si>
  <si>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</si>
  <si>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</si>
  <si>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</si>
  <si>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</si>
  <si>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</si>
  <si>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</si>
  <si>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</si>
  <si>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</si>
  <si>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</si>
  <si>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</si>
  <si>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</si>
  <si>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</si>
  <si>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</si>
  <si>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</si>
  <si>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</si>
  <si>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</si>
  <si>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</si>
  <si>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</si>
  <si>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</si>
  <si>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</si>
  <si>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</si>
  <si>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</si>
  <si>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</si>
  <si>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</si>
  <si>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</si>
  <si>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</si>
  <si>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</si>
  <si>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</si>
  <si>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</si>
  <si>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</si>
  <si>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</si>
  <si>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</si>
  <si>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</si>
  <si>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</si>
  <si>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</si>
  <si>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</si>
  <si>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</si>
  <si>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</si>
  <si>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</si>
  <si>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</si>
  <si>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</si>
  <si>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</si>
  <si>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</si>
  <si>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</si>
  <si>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</si>
  <si>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</si>
  <si>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</si>
  <si>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</si>
  <si>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</si>
  <si>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</si>
  <si>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</si>
  <si>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</si>
  <si>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</si>
  <si>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</si>
  <si>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</si>
  <si>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</si>
  <si>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</si>
  <si>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</si>
  <si>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</si>
  <si>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</si>
  <si>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</si>
  <si>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</si>
  <si>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</si>
  <si>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</si>
  <si>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</si>
  <si>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</si>
  <si>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</si>
  <si>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</si>
  <si>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</si>
  <si>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</si>
  <si>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</si>
  <si>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</si>
  <si>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</si>
  <si>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</si>
  <si>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</si>
  <si>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</si>
  <si>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</si>
  <si>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</si>
  <si>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</si>
  <si>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</si>
  <si>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</si>
  <si>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</si>
  <si>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</si>
  <si>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</si>
  <si>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</si>
  <si>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</si>
  <si>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</si>
  <si>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</si>
  <si>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</si>
  <si>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</si>
  <si>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</si>
  <si>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</si>
  <si>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</si>
  <si>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</si>
  <si>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</si>
  <si>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</si>
  <si>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</si>
  <si>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</si>
  <si>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</si>
  <si>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</si>
  <si>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</si>
  <si>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</si>
  <si>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</si>
  <si>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</si>
  <si>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</si>
  <si>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</si>
  <si>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</si>
  <si>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</si>
  <si>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</si>
  <si>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</si>
  <si>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</si>
  <si>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</si>
  <si>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</si>
  <si>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</si>
  <si>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</si>
  <si>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</si>
  <si>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</si>
  <si>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</si>
  <si>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</si>
  <si>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</si>
  <si>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</si>
  <si>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</si>
  <si>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</si>
  <si>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</si>
  <si>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</si>
  <si>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</si>
  <si>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</si>
  <si>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</si>
  <si>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</si>
  <si>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</si>
  <si>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</si>
  <si>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</si>
  <si>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</si>
  <si>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</si>
  <si>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</si>
  <si>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</si>
  <si>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</si>
  <si>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</si>
  <si>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</si>
  <si>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</si>
  <si>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</si>
  <si>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</si>
  <si>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</si>
  <si>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</si>
  <si>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</si>
  <si>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</si>
  <si>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</si>
  <si>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</si>
  <si>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</si>
  <si>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</si>
  <si>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</si>
  <si>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</si>
  <si>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</si>
  <si>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</si>
  <si>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</si>
  <si>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</si>
  <si>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</si>
  <si>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</si>
  <si>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</si>
  <si>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</si>
  <si>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</si>
  <si>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</si>
  <si>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</si>
  <si>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</si>
  <si>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</si>
  <si>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</si>
  <si>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</si>
  <si>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</si>
  <si>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</si>
  <si>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</si>
  <si>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</si>
  <si>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</si>
  <si>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</si>
  <si>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</si>
  <si>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</si>
  <si>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</si>
  <si>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</si>
  <si>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</si>
  <si>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</si>
  <si>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</si>
  <si>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</si>
  <si>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</si>
  <si>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</si>
  <si>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</si>
  <si>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</si>
  <si>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</si>
  <si>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</si>
  <si>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</si>
  <si>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</si>
  <si>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</si>
  <si>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</si>
  <si>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</si>
  <si>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</si>
  <si>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</si>
  <si>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</si>
  <si>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</si>
  <si>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</si>
  <si>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</si>
  <si>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</si>
  <si>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</si>
  <si>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</si>
  <si>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</si>
  <si>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</si>
  <si>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</si>
  <si>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</si>
  <si>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</si>
  <si>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</si>
  <si>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</si>
  <si>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</si>
  <si>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</si>
  <si>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</si>
  <si>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</si>
  <si>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</si>
  <si>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</si>
  <si>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</si>
  <si>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</si>
  <si>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</si>
  <si>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</si>
  <si>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</si>
  <si>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</si>
  <si>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</si>
  <si>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</si>
  <si>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</si>
  <si>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</si>
  <si>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</si>
  <si>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</si>
  <si>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</si>
  <si>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</si>
  <si>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</si>
  <si>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</si>
  <si>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</si>
  <si>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</si>
  <si>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</si>
  <si>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</si>
  <si>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</si>
  <si>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</si>
  <si>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</si>
  <si>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</si>
  <si>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</si>
  <si>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</si>
  <si>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</si>
  <si>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</si>
  <si>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</si>
  <si>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</si>
  <si>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</si>
  <si>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</si>
  <si>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</si>
  <si>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</si>
  <si>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</si>
  <si>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</si>
  <si>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</si>
  <si>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</si>
  <si>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</si>
  <si>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</si>
  <si>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</si>
  <si>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</si>
  <si>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</si>
  <si>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</si>
  <si>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</si>
  <si>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</si>
  <si>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</si>
  <si>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</si>
  <si>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</si>
  <si>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</si>
  <si>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</si>
  <si>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</si>
  <si>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</si>
  <si>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</si>
  <si>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</si>
  <si>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</si>
  <si>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</si>
  <si>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</si>
  <si>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</si>
  <si>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</si>
  <si>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</si>
  <si>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</si>
  <si>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</si>
  <si>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</si>
  <si>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</si>
  <si>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</si>
  <si>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</si>
  <si>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</si>
  <si>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</si>
  <si>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</si>
  <si>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</si>
  <si>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</si>
  <si>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</si>
  <si>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</si>
  <si>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</si>
  <si>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</si>
  <si>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</si>
  <si>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</si>
  <si>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</si>
  <si>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</si>
  <si>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</si>
  <si>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</si>
  <si>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</si>
  <si>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</si>
  <si>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</si>
  <si>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</si>
  <si>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</si>
  <si>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</si>
  <si>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</si>
  <si>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</si>
  <si>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</si>
  <si>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</si>
  <si>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</si>
  <si>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</si>
  <si>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</si>
  <si>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</si>
  <si>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</si>
  <si>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</si>
  <si>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</si>
  <si>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</si>
  <si>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</si>
  <si>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</si>
  <si>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</si>
  <si>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</si>
  <si>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</si>
  <si>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</si>
  <si>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</si>
  <si>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</si>
  <si>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</si>
  <si>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</si>
  <si>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</si>
  <si>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</si>
  <si>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</si>
  <si>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</si>
  <si>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</si>
  <si>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</si>
  <si>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</si>
  <si>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</si>
  <si>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</si>
  <si>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</si>
  <si>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</si>
  <si>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</si>
  <si>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</si>
  <si>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</si>
  <si>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</si>
  <si>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</si>
  <si>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</si>
  <si>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</si>
  <si>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</si>
  <si>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</si>
  <si>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</si>
  <si>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</si>
  <si>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</si>
  <si>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</si>
  <si>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</si>
  <si>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</si>
  <si>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</si>
  <si>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</si>
  <si>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</si>
  <si>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</si>
  <si>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</si>
  <si>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</si>
  <si>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</si>
  <si>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</si>
  <si>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</si>
  <si>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</si>
  <si>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</si>
  <si>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</si>
  <si>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</si>
  <si>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</si>
  <si>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</si>
  <si>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</si>
  <si>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</si>
  <si>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</si>
  <si>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</si>
  <si>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</si>
  <si>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</si>
  <si>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</si>
  <si>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</si>
  <si>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</si>
  <si>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</si>
  <si>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</si>
  <si>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</si>
  <si>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</si>
  <si>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</si>
  <si>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</si>
  <si>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</si>
  <si>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</si>
  <si>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</si>
  <si>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</si>
  <si>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</si>
  <si>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</si>
  <si>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</si>
  <si>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</si>
  <si>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</si>
  <si>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</si>
  <si>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</si>
  <si>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</si>
  <si>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</si>
  <si>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</si>
  <si>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</si>
  <si>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</si>
  <si>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</si>
  <si>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</si>
  <si>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</si>
  <si>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</si>
  <si>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</si>
  <si>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</si>
  <si>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</si>
  <si>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</si>
  <si>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</si>
  <si>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</si>
  <si>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</si>
  <si>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</si>
  <si>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</si>
  <si>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</si>
  <si>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</si>
  <si>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</si>
  <si>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</si>
  <si>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</si>
  <si>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</si>
  <si>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</si>
  <si>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</si>
  <si>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</si>
  <si>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</si>
  <si>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</si>
  <si>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</si>
  <si>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</si>
  <si>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</si>
  <si>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</si>
  <si>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</si>
  <si>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</si>
  <si>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</si>
  <si>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</si>
  <si>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</si>
  <si>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</si>
  <si>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</si>
  <si>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</si>
  <si>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</si>
  <si>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</si>
  <si>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</si>
  <si>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</si>
  <si>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</si>
  <si>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</si>
  <si>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</si>
  <si>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</si>
  <si>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</si>
  <si>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</si>
  <si>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</si>
  <si>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</si>
  <si>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</si>
  <si>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</si>
  <si>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</si>
  <si>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</si>
  <si>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</si>
  <si>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</si>
  <si>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</si>
  <si>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</si>
  <si>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</si>
  <si>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</si>
  <si>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</si>
  <si>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</si>
  <si>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</si>
  <si>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</si>
  <si>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</si>
  <si>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</si>
  <si>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</si>
  <si>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</si>
  <si>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</si>
  <si>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</si>
  <si>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</si>
  <si>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</si>
  <si>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</si>
  <si>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</si>
  <si>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</si>
  <si>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</si>
  <si>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</si>
  <si>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</si>
  <si>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</si>
  <si>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</si>
  <si>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</si>
  <si>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</si>
  <si>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</si>
  <si>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</si>
  <si>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</si>
  <si>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</si>
  <si>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</si>
  <si>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</si>
  <si>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</si>
  <si>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</si>
  <si>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</si>
  <si>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</si>
  <si>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</si>
  <si>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</si>
  <si>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</si>
  <si>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</si>
  <si>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</si>
  <si>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</si>
  <si>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</si>
  <si>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</si>
  <si>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</si>
  <si>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</si>
  <si>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</si>
  <si>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</si>
  <si>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</si>
  <si>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</si>
  <si>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</si>
  <si>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</si>
  <si>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</si>
  <si>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</si>
  <si>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</si>
  <si>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</si>
  <si>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</si>
  <si>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</si>
  <si>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</si>
  <si>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</si>
  <si>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</si>
  <si>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</si>
  <si>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</si>
  <si>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</si>
  <si>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</si>
  <si>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</si>
  <si>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</si>
  <si>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</si>
  <si>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</si>
  <si>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</si>
  <si>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</si>
  <si>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</si>
  <si>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</si>
  <si>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</si>
  <si>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</si>
  <si>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</si>
  <si>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</si>
  <si>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</si>
  <si>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</si>
  <si>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</si>
  <si>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</si>
  <si>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</si>
  <si>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</si>
  <si>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</si>
  <si>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</si>
  <si>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</si>
  <si>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</si>
  <si>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</si>
  <si>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</si>
  <si>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</si>
  <si>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</si>
  <si>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</si>
  <si>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</si>
  <si>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</si>
  <si>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</si>
  <si>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</si>
  <si>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</si>
  <si>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</si>
  <si>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</si>
  <si>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</si>
  <si>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</si>
  <si>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</si>
  <si>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</si>
  <si>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</si>
  <si>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</si>
  <si>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</si>
  <si>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</si>
  <si>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</si>
  <si>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</si>
  <si>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</si>
  <si>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</si>
  <si>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</si>
  <si>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</si>
  <si>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</si>
  <si>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</si>
  <si>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</si>
  <si>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</si>
  <si>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</si>
  <si>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</si>
  <si>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</si>
  <si>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</si>
  <si>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</si>
  <si>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</si>
  <si>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</si>
  <si>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</si>
  <si>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</si>
  <si>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</si>
  <si>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</si>
  <si>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</si>
  <si>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</si>
  <si>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</si>
  <si>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</si>
  <si>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</si>
  <si>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</si>
  <si>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</si>
  <si>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</si>
  <si>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</si>
  <si>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</si>
  <si>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</si>
  <si>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</si>
  <si>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</si>
  <si>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</si>
  <si>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</si>
  <si>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</si>
  <si>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</si>
  <si>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</si>
  <si>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</si>
  <si>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</si>
  <si>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</si>
  <si>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</si>
  <si>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</si>
  <si>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</si>
  <si>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</si>
  <si>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</si>
  <si>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</si>
  <si>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</si>
  <si>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</si>
  <si>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</si>
  <si>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</si>
  <si>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</si>
  <si>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</si>
  <si>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</si>
  <si>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</si>
  <si>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</si>
  <si>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</si>
  <si>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</si>
  <si>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</si>
  <si>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</si>
  <si>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</si>
  <si>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</si>
  <si>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</si>
  <si>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</si>
  <si>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</si>
  <si>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</si>
  <si>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</si>
  <si>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</si>
  <si>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</si>
  <si>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</si>
  <si>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</si>
  <si>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</si>
  <si>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</si>
  <si>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</si>
  <si>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</si>
  <si>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</si>
  <si>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</si>
  <si>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</si>
  <si>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</si>
  <si>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</si>
  <si>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</si>
  <si>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</si>
  <si>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</si>
  <si>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</si>
  <si>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</si>
  <si>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</si>
  <si>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</si>
  <si>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</si>
  <si>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</si>
  <si>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</si>
  <si>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</si>
  <si>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</si>
  <si>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</si>
  <si>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</si>
  <si>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</si>
  <si>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</si>
  <si>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</si>
  <si>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</si>
  <si>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</si>
  <si>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</si>
  <si>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</si>
  <si>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</si>
  <si>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</si>
  <si>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</si>
  <si>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</si>
  <si>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</si>
  <si>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</si>
  <si>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</si>
  <si>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</si>
  <si>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</si>
  <si>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</si>
  <si>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</si>
  <si>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</si>
  <si>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</si>
  <si>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</si>
  <si>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</si>
  <si>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</si>
  <si>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</si>
  <si>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</si>
  <si>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</si>
  <si>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</si>
  <si>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</si>
  <si>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</si>
  <si>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</si>
  <si>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</si>
  <si>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</si>
  <si>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</si>
  <si>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</si>
  <si>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</si>
  <si>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</si>
  <si>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</si>
  <si>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</si>
  <si>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</si>
  <si>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</si>
  <si>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</si>
  <si>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</si>
  <si>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</si>
  <si>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</si>
  <si>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</si>
  <si>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</si>
  <si>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</si>
  <si>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</si>
  <si>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</si>
  <si>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</si>
  <si>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</si>
  <si>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</si>
  <si>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</si>
  <si>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</si>
  <si>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</si>
  <si>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</si>
  <si>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</si>
  <si>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</si>
  <si>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</si>
  <si>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</si>
  <si>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</si>
  <si>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</si>
  <si>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</si>
  <si>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</si>
  <si>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</si>
  <si>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</si>
  <si>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</si>
  <si>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</si>
  <si>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</si>
  <si>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</si>
  <si>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</si>
  <si>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</si>
  <si>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</si>
  <si>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</si>
  <si>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</si>
  <si>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</si>
  <si>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</si>
  <si>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</si>
  <si>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</si>
  <si>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</si>
  <si>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</si>
  <si>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</si>
  <si>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</si>
  <si>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</si>
  <si>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</si>
  <si>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</si>
  <si>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</si>
  <si>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</si>
  <si>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</si>
  <si>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</si>
  <si>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</si>
  <si>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</si>
  <si>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</si>
  <si>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</si>
  <si>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</si>
  <si>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</si>
  <si>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</si>
  <si>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</si>
  <si>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</si>
  <si>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</si>
  <si>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</si>
  <si>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</si>
  <si>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</si>
  <si>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</si>
  <si>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</si>
  <si>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</si>
  <si>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</si>
  <si>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</si>
  <si>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</si>
  <si>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</si>
  <si>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</si>
  <si>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</si>
  <si>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</si>
  <si>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</si>
  <si>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</si>
  <si>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</si>
  <si>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</si>
  <si>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</si>
  <si>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</si>
  <si>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</si>
  <si>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</si>
  <si>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</si>
  <si>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</si>
  <si>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</si>
  <si>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</si>
  <si>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</si>
  <si>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</si>
  <si>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</si>
  <si>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</si>
  <si>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</si>
  <si>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</si>
  <si>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</si>
  <si>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</si>
  <si>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</si>
  <si>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</si>
  <si>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</si>
  <si>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</si>
  <si>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</si>
  <si>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</si>
  <si>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</si>
  <si>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</si>
  <si>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</si>
  <si>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</si>
  <si>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</si>
  <si>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</si>
  <si>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</si>
  <si>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</si>
  <si>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</si>
  <si>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</si>
  <si>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</si>
  <si>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</si>
  <si>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</si>
  <si>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</si>
  <si>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</si>
  <si>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</si>
  <si>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</si>
  <si>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</si>
  <si>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</si>
  <si>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</si>
  <si>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</si>
  <si>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</si>
  <si>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</si>
  <si>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</si>
  <si>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</si>
  <si>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</si>
  <si>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</si>
  <si>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</si>
  <si>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</si>
  <si>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</si>
  <si>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</si>
  <si>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</si>
  <si>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</si>
  <si>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</si>
  <si>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</si>
  <si>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</si>
  <si>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</si>
  <si>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</si>
  <si>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</si>
  <si>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</si>
  <si>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</si>
  <si>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</si>
  <si>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</si>
  <si>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</si>
  <si>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</si>
  <si>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</si>
  <si>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</si>
  <si>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</si>
  <si>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</si>
  <si>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</si>
  <si>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</si>
  <si>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</si>
  <si>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</si>
  <si>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</si>
  <si>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</si>
  <si>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</si>
  <si>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</si>
  <si>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</si>
  <si>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</si>
  <si>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</si>
  <si>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</si>
  <si>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</si>
  <si>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</si>
  <si>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</si>
  <si>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</si>
  <si>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</si>
  <si>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</si>
  <si>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</si>
  <si>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</si>
  <si>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</si>
  <si>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</si>
  <si>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</si>
  <si>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</si>
  <si>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</si>
  <si>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</si>
  <si>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</si>
  <si>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</si>
  <si>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</si>
  <si>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</si>
  <si>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</si>
  <si>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</si>
  <si>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</si>
  <si>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</si>
  <si>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</si>
  <si>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</si>
  <si>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</si>
  <si>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</si>
  <si>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</si>
  <si>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</si>
  <si>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</si>
  <si>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</si>
  <si>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</si>
  <si>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</si>
  <si>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</si>
  <si>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</si>
  <si>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</si>
  <si>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</si>
  <si>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</si>
  <si>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</si>
  <si>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</si>
  <si>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</si>
  <si>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</si>
  <si>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</si>
  <si>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</si>
  <si>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</si>
  <si>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</si>
  <si>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</si>
  <si>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</si>
  <si>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</si>
  <si>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</si>
  <si>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</si>
  <si>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</si>
  <si>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</si>
  <si>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</si>
  <si>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</si>
  <si>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</si>
  <si>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</si>
  <si>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</si>
  <si>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</si>
  <si>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</si>
  <si>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</si>
  <si>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</si>
  <si>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</si>
  <si>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</si>
  <si>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</si>
  <si>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</si>
  <si>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</si>
  <si>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</si>
  <si>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</si>
  <si>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</si>
  <si>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</si>
  <si>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</si>
  <si>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</si>
  <si>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</si>
  <si>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</si>
  <si>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</si>
  <si>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</si>
  <si>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</si>
  <si>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</si>
  <si>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</si>
  <si>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</si>
  <si>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</si>
  <si>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</si>
  <si>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</si>
  <si>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</si>
  <si>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</si>
  <si>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</si>
  <si>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</si>
  <si>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</si>
  <si>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</si>
  <si>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</si>
  <si>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</si>
  <si>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</si>
  <si>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</si>
  <si>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</si>
  <si>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</si>
  <si>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</si>
  <si>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</si>
  <si>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</si>
  <si>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</si>
  <si>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</si>
  <si>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</si>
  <si>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</si>
  <si>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</si>
  <si>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</si>
  <si>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</si>
  <si>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</si>
  <si>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</si>
  <si>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</si>
  <si>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</si>
  <si>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</si>
  <si>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</si>
  <si>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</si>
  <si>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</si>
  <si>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</si>
  <si>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</si>
  <si>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</si>
  <si>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</si>
  <si>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</si>
  <si>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</si>
  <si>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</si>
  <si>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</si>
  <si>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</si>
  <si>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</si>
  <si>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</si>
  <si>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</si>
  <si>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</si>
  <si>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</si>
  <si>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</si>
  <si>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</si>
  <si>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</si>
  <si>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</si>
  <si>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</si>
  <si>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</si>
  <si>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</si>
  <si>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</si>
  <si>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</si>
  <si>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</si>
  <si>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</si>
  <si>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</si>
  <si>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</si>
  <si>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</si>
  <si>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</si>
  <si>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</si>
  <si>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</si>
  <si>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</si>
  <si>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</si>
  <si>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</si>
  <si>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</si>
  <si>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</si>
  <si>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</si>
  <si>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</si>
  <si>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</si>
  <si>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</si>
  <si>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</si>
  <si>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</si>
  <si>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</si>
  <si>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</si>
  <si>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</si>
  <si>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</si>
  <si>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</si>
  <si>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</si>
  <si>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</si>
  <si>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</si>
  <si>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</si>
  <si>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</si>
  <si>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</si>
  <si>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</si>
  <si>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</si>
  <si>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</si>
  <si>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</si>
  <si>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</si>
  <si>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</si>
  <si>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</si>
  <si>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</si>
  <si>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</si>
  <si>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</si>
  <si>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</si>
  <si>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</si>
  <si>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</si>
  <si>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</si>
  <si>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</si>
  <si>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</si>
  <si>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</si>
  <si>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</si>
  <si>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</si>
  <si>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</si>
  <si>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</si>
  <si>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</si>
  <si>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</si>
  <si>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</si>
  <si>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</si>
  <si>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</si>
  <si>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</si>
  <si>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</si>
  <si>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</si>
  <si>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</si>
  <si>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</si>
  <si>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</si>
  <si>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</si>
  <si>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</si>
  <si>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</si>
  <si>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</si>
  <si>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</si>
  <si>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</si>
  <si>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</si>
  <si>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</si>
  <si>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</si>
  <si>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</si>
  <si>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</si>
  <si>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</si>
  <si>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</si>
  <si>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</si>
  <si>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</si>
  <si>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</si>
  <si>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</si>
  <si>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</si>
  <si>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</si>
  <si>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</si>
  <si>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</si>
  <si>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</si>
  <si>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</si>
  <si>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</si>
  <si>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</si>
  <si>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</si>
  <si>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</si>
  <si>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</si>
  <si>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</si>
  <si>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</si>
  <si>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</si>
  <si>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</si>
  <si>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</si>
  <si>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</si>
  <si>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</si>
  <si>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</si>
  <si>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</si>
  <si>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</si>
  <si>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</si>
  <si>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</si>
  <si>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</si>
  <si>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</si>
  <si>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</si>
  <si>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</si>
  <si>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</si>
  <si>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</si>
  <si>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</si>
  <si>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</si>
  <si>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</si>
  <si>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</si>
  <si>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</si>
  <si>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</si>
  <si>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</si>
  <si>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</si>
  <si>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</si>
  <si>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</si>
  <si>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</si>
  <si>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</si>
  <si>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</si>
  <si>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</si>
  <si>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</si>
  <si>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</si>
  <si>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</si>
  <si>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</si>
  <si>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</si>
  <si>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</si>
  <si>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</si>
  <si>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</si>
  <si>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</si>
  <si>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</si>
  <si>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</si>
  <si>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</si>
  <si>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</si>
  <si>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</si>
  <si>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</si>
  <si>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</si>
  <si>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</si>
  <si>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</si>
  <si>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</si>
  <si>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</si>
  <si>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</si>
  <si>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</si>
  <si>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</si>
  <si>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</si>
  <si>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</si>
  <si>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</si>
  <si>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</si>
  <si>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</si>
  <si>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</si>
  <si>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</si>
  <si>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</si>
  <si>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</si>
  <si>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</si>
  <si>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</si>
  <si>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</si>
  <si>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</si>
  <si>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</si>
  <si>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</si>
  <si>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</si>
  <si>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</si>
  <si>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</si>
  <si>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</si>
  <si>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</si>
  <si>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</si>
  <si>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</si>
  <si>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</si>
  <si>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</si>
  <si>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</si>
  <si>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</si>
  <si>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</si>
  <si>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</si>
  <si>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</si>
  <si>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</si>
  <si>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</si>
  <si>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</si>
  <si>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</si>
  <si>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</si>
  <si>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</si>
  <si>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</si>
  <si>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</si>
  <si>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</si>
  <si>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</si>
  <si>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</si>
  <si>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</si>
  <si>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</si>
  <si>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</si>
  <si>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</si>
  <si>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</si>
  <si>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</si>
  <si>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</si>
  <si>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</si>
  <si>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</si>
  <si>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</si>
  <si>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</si>
  <si>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</si>
  <si>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</si>
  <si>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</si>
  <si>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</si>
  <si>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</si>
  <si>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</si>
  <si>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</si>
  <si>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</si>
  <si>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</si>
  <si>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</si>
  <si>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</si>
  <si>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</si>
  <si>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</si>
  <si>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</si>
  <si>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</si>
  <si>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</si>
  <si>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</si>
  <si>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</si>
  <si>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</si>
  <si>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</si>
  <si>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</si>
  <si>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</si>
  <si>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</si>
  <si>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</si>
  <si>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</si>
  <si>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</si>
  <si>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</si>
  <si>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</si>
  <si>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</si>
  <si>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</si>
  <si>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</si>
  <si>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</si>
  <si>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</si>
  <si>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</si>
  <si>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</si>
  <si>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</si>
  <si>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</si>
  <si>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</si>
  <si>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</si>
  <si>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</si>
  <si>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</si>
  <si>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</si>
  <si>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</si>
  <si>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</si>
  <si>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</si>
  <si>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</si>
  <si>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</si>
  <si>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</si>
  <si>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</si>
  <si>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</si>
  <si>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</si>
  <si>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</si>
  <si>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</si>
  <si>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</si>
  <si>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</si>
  <si>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</si>
  <si>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</si>
  <si>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</si>
  <si>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</si>
  <si>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</si>
  <si>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</si>
  <si>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</si>
  <si>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</si>
  <si>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</si>
  <si>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</si>
  <si>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</si>
  <si>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</si>
  <si>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</si>
  <si>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</si>
  <si>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</si>
  <si>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</si>
  <si>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</si>
  <si>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</si>
  <si>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</si>
  <si>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</si>
  <si>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</si>
  <si>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</si>
  <si>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</si>
  <si>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</si>
  <si>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</si>
  <si>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</si>
  <si>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</si>
  <si>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</si>
  <si>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</si>
  <si>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</si>
  <si>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</si>
  <si>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</si>
  <si>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</si>
  <si>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</si>
  <si>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</si>
  <si>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</si>
  <si>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</si>
  <si>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</si>
  <si>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</si>
  <si>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</si>
  <si>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</si>
  <si>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</si>
  <si>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</si>
  <si>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</si>
  <si>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</si>
  <si>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</si>
  <si>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</si>
  <si>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</si>
  <si>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</si>
  <si>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</si>
  <si>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</si>
  <si>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</si>
  <si>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</si>
  <si>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</si>
  <si>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</si>
  <si>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</si>
  <si>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</si>
  <si>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</si>
  <si>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</si>
  <si>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</si>
  <si>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</si>
  <si>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</si>
  <si>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</si>
  <si>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</si>
  <si>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</si>
  <si>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</si>
  <si>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</si>
  <si>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</si>
  <si>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</si>
  <si>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</si>
  <si>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</si>
  <si>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</si>
  <si>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</si>
  <si>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</si>
  <si>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</si>
  <si>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</si>
  <si>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</si>
  <si>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</si>
  <si>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</si>
  <si>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</si>
  <si>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</si>
  <si>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</si>
  <si>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</si>
  <si>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</si>
  <si>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</si>
  <si>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</si>
  <si>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</si>
  <si>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</si>
  <si>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</si>
  <si>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</si>
  <si>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</si>
  <si>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</si>
  <si>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</si>
  <si>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</si>
  <si>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</si>
  <si>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</si>
  <si>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</si>
  <si>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</si>
  <si>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</si>
  <si>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</si>
  <si>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</si>
  <si>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</si>
  <si>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</si>
  <si>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</si>
  <si>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</si>
  <si>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</si>
  <si>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</si>
  <si>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</si>
  <si>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</si>
  <si>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</si>
  <si>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</si>
  <si>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</si>
  <si>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</si>
  <si>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</si>
  <si>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</si>
  <si>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</si>
  <si>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</si>
  <si>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</si>
  <si>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</si>
  <si>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</si>
  <si>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</si>
  <si>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</si>
  <si>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</si>
  <si>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</si>
  <si>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</si>
  <si>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</si>
  <si>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</si>
  <si>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</si>
  <si>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</si>
  <si>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</si>
  <si>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</si>
  <si>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</si>
  <si>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</si>
  <si>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</si>
  <si>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</si>
  <si>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</si>
  <si>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</si>
  <si>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</si>
  <si>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</si>
  <si>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</si>
  <si>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</si>
  <si>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</si>
  <si>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</si>
  <si>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</si>
  <si>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</si>
  <si>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</si>
  <si>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</si>
  <si>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</si>
  <si>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</si>
  <si>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</si>
  <si>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</si>
  <si>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</si>
  <si>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</si>
  <si>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</si>
  <si>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</si>
  <si>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</si>
  <si>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</si>
  <si>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</si>
  <si>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</si>
  <si>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</si>
  <si>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</si>
  <si>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</si>
  <si>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</si>
  <si>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</si>
  <si>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</si>
  <si>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</si>
  <si>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</si>
  <si>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</si>
  <si>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</si>
  <si>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</si>
  <si>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</si>
  <si>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</si>
  <si>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</si>
  <si>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</si>
  <si>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</si>
  <si>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</si>
  <si>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</si>
  <si>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</si>
  <si>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</si>
  <si>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</si>
  <si>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</si>
  <si>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</si>
  <si>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</si>
  <si>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</si>
  <si>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</si>
  <si>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</si>
  <si>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</si>
  <si>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</si>
  <si>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</si>
  <si>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</si>
  <si>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</si>
  <si>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</si>
  <si>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</si>
  <si>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</si>
  <si>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</si>
  <si>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</si>
  <si>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</si>
  <si>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</si>
  <si>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</si>
  <si>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</si>
  <si>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</si>
  <si>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</si>
  <si>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</si>
  <si>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</si>
  <si>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</si>
  <si>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</si>
  <si>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</si>
  <si>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</si>
  <si>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</si>
  <si>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</si>
  <si>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</si>
  <si>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</si>
  <si>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</si>
  <si>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</si>
  <si>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</si>
  <si>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</si>
  <si>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</si>
  <si>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</si>
  <si>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</si>
  <si>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</si>
  <si>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</si>
  <si>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</si>
  <si>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</si>
  <si>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</si>
  <si>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</si>
  <si>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</si>
  <si>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</si>
  <si>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</si>
  <si>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</si>
  <si>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</si>
  <si>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</si>
  <si>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</si>
  <si>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</si>
  <si>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</si>
  <si>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</si>
  <si>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</si>
  <si>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</si>
  <si>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</si>
  <si>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</si>
  <si>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</si>
  <si>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</si>
  <si>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</si>
  <si>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</si>
  <si>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</si>
  <si>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</si>
  <si>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</si>
  <si>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</si>
  <si>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</si>
  <si>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</si>
  <si>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</si>
  <si>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</si>
  <si>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</si>
  <si>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</si>
  <si>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</si>
  <si>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</si>
  <si>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</si>
  <si>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</si>
  <si>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</si>
  <si>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</si>
  <si>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</si>
  <si>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</si>
  <si>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</si>
  <si>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</si>
  <si>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</si>
  <si>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</si>
  <si>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</si>
  <si>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</si>
  <si>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</si>
  <si>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</si>
  <si>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</si>
  <si>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</si>
  <si>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</si>
  <si>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</si>
  <si>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</si>
  <si>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</si>
  <si>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</si>
  <si>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</si>
  <si>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</si>
  <si>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</si>
  <si>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</si>
  <si>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</si>
  <si>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</si>
  <si>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</si>
  <si>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</si>
  <si>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</si>
  <si>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</si>
  <si>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</si>
  <si>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</si>
  <si>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</si>
  <si>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</si>
  <si>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</si>
  <si>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</si>
  <si>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</si>
  <si>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</si>
  <si>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</si>
  <si>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</si>
  <si>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</si>
  <si>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</si>
  <si>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</si>
  <si>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</si>
  <si>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</si>
  <si>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</si>
  <si>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</si>
  <si>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</si>
  <si>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</si>
  <si>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</si>
  <si>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</si>
  <si>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</si>
  <si>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</si>
  <si>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</si>
  <si>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</si>
  <si>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</si>
  <si>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</si>
  <si>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</si>
  <si>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</si>
  <si>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</si>
  <si>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</si>
  <si>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</si>
  <si>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</si>
  <si>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</si>
  <si>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</si>
  <si>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</si>
  <si>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</si>
  <si>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</si>
  <si>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</si>
  <si>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</si>
  <si>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</si>
  <si>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</si>
  <si>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</si>
  <si>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</si>
  <si>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</si>
  <si>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</si>
  <si>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</si>
  <si>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</si>
  <si>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</si>
  <si>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</si>
  <si>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</si>
  <si>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</si>
  <si>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</si>
  <si>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</si>
  <si>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</si>
  <si>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</si>
  <si>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</si>
  <si>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</si>
  <si>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</si>
  <si>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</si>
  <si>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</si>
  <si>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</si>
  <si>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</si>
  <si>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</si>
  <si>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</si>
  <si>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</si>
  <si>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</si>
  <si>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</si>
  <si>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</si>
  <si>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</si>
  <si>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</si>
  <si>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</si>
  <si>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</si>
  <si>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</si>
  <si>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</si>
  <si>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</si>
  <si>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</si>
  <si>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</si>
  <si>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</si>
  <si>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</si>
  <si>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</si>
  <si>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</si>
  <si>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</si>
  <si>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</si>
  <si>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</si>
  <si>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</si>
  <si>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</si>
  <si>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</si>
  <si>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</si>
  <si>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</si>
  <si>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</si>
  <si>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</si>
  <si>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</si>
  <si>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</si>
  <si>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</si>
  <si>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</si>
  <si>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</si>
  <si>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</si>
  <si>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</si>
  <si>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</si>
  <si>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</si>
  <si>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</si>
  <si>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</si>
  <si>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</si>
  <si>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</si>
  <si>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</si>
  <si>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</si>
  <si>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</si>
  <si>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</si>
  <si>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</si>
  <si>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</si>
  <si>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</si>
  <si>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</si>
  <si>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</si>
  <si>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</si>
  <si>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</si>
  <si>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</si>
  <si>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</si>
  <si>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</si>
  <si>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</si>
  <si>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</si>
  <si>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</si>
  <si>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</si>
  <si>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</si>
  <si>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</si>
  <si>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</si>
  <si>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</si>
  <si>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</si>
  <si>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</si>
  <si>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</si>
  <si>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</si>
  <si>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</si>
  <si>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</si>
  <si>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</si>
  <si>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</si>
  <si>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</si>
  <si>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</si>
  <si>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</si>
  <si>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</si>
  <si>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</si>
  <si>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</si>
  <si>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</si>
  <si>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</si>
  <si>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</si>
  <si>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</si>
  <si>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</si>
  <si>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</si>
  <si>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</si>
  <si>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</si>
  <si>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</si>
  <si>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</si>
  <si>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</si>
  <si>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</si>
  <si>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</si>
  <si>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</si>
  <si>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</si>
  <si>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</si>
  <si>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</si>
  <si>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</si>
  <si>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</si>
  <si>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</si>
  <si>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</si>
  <si>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</si>
  <si>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</si>
  <si>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</si>
  <si>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</si>
  <si>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</si>
  <si>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</si>
  <si>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</si>
  <si>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</si>
  <si>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</si>
  <si>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</si>
  <si>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</si>
  <si>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</si>
  <si>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</si>
  <si>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</si>
  <si>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</si>
  <si>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</si>
  <si>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</si>
  <si>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</si>
  <si>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</si>
  <si>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</si>
  <si>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</si>
  <si>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</si>
  <si>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</si>
  <si>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</si>
  <si>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</si>
  <si>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</si>
  <si>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</si>
  <si>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</si>
  <si>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</si>
  <si>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</si>
  <si>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</si>
  <si>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</si>
  <si>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</si>
  <si>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</si>
  <si>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</si>
  <si>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</si>
  <si>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</si>
  <si>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</si>
  <si>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</si>
  <si>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</si>
  <si>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</si>
  <si>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</si>
  <si>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</si>
  <si>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</si>
  <si>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</si>
  <si>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</si>
  <si>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</si>
  <si>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</si>
  <si>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</si>
  <si>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</si>
  <si>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</si>
  <si>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</si>
  <si>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</si>
  <si>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</si>
  <si>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</si>
  <si>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</si>
  <si>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</si>
  <si>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</si>
  <si>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</si>
  <si>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</si>
  <si>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</si>
  <si>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</si>
  <si>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</si>
  <si>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</si>
  <si>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</si>
  <si>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</si>
  <si>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</si>
  <si>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</si>
  <si>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</si>
  <si>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</si>
  <si>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</si>
  <si>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</si>
  <si>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</si>
  <si>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</si>
  <si>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</si>
  <si>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</si>
  <si>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</si>
  <si>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</si>
  <si>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</si>
  <si>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</si>
  <si>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</si>
  <si>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</si>
  <si>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</si>
  <si>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</si>
  <si>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</si>
  <si>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</si>
  <si>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</si>
  <si>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</si>
  <si>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</si>
  <si>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</si>
  <si>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</si>
  <si>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</si>
  <si>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</si>
  <si>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</si>
  <si>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</si>
  <si>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</si>
  <si>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</si>
  <si>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</si>
  <si>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</si>
  <si>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</si>
  <si>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</si>
  <si>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</si>
  <si>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</si>
  <si>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</si>
  <si>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</si>
  <si>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</si>
  <si>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</si>
  <si>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</si>
  <si>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</si>
  <si>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</si>
  <si>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</si>
  <si>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</si>
  <si>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</si>
  <si>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</si>
  <si>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</si>
  <si>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</si>
  <si>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</si>
  <si>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</si>
  <si>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</si>
  <si>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</si>
  <si>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</si>
  <si>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</si>
  <si>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</si>
  <si>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</si>
  <si>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</si>
  <si>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</si>
  <si>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</si>
  <si>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</si>
  <si>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</si>
  <si>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</si>
  <si>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</si>
  <si>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</si>
  <si>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</si>
  <si>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</si>
  <si>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</si>
  <si>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</si>
  <si>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</si>
  <si>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</si>
  <si>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</si>
  <si>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</si>
  <si>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</si>
  <si>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</si>
  <si>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</si>
  <si>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</si>
  <si>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</si>
  <si>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</si>
  <si>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</si>
  <si>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</si>
  <si>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</si>
  <si>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</si>
  <si>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</si>
  <si>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</si>
  <si>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</si>
  <si>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</si>
  <si>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</si>
  <si>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</si>
  <si>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</si>
  <si>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</si>
  <si>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</si>
  <si>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</si>
  <si>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</si>
  <si>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</si>
  <si>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</si>
  <si>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</si>
  <si>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</si>
  <si>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</si>
  <si>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</si>
  <si>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</si>
  <si>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</si>
  <si>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</si>
  <si>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</si>
  <si>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</si>
  <si>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</si>
  <si>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</si>
  <si>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</si>
  <si>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</si>
  <si>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</si>
  <si>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</si>
  <si>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</si>
  <si>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</si>
  <si>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</si>
  <si>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</si>
  <si>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</si>
  <si>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</si>
  <si>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</si>
  <si>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</si>
  <si>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</si>
  <si>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</si>
  <si>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</si>
  <si>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</si>
  <si>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</si>
  <si>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</si>
  <si>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</si>
  <si>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</si>
  <si>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</si>
  <si>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</si>
  <si>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</si>
  <si>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</si>
  <si>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</si>
  <si>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</si>
  <si>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</si>
  <si>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</si>
  <si>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</si>
  <si>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</si>
  <si>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</si>
  <si>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</si>
  <si>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</si>
  <si>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</si>
  <si>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</si>
  <si>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</si>
  <si>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</si>
  <si>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</si>
  <si>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</si>
  <si>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</si>
  <si>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</si>
  <si>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</si>
  <si>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</si>
  <si>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</si>
  <si>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</si>
  <si>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</si>
  <si>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</si>
  <si>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</si>
  <si>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</si>
  <si>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</si>
  <si>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</si>
  <si>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</si>
  <si>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</si>
  <si>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</si>
  <si>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</si>
  <si>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</si>
  <si>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</si>
  <si>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</si>
  <si>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</si>
  <si>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</si>
  <si>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</si>
  <si>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</si>
  <si>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</si>
  <si>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</si>
  <si>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</si>
  <si>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</si>
  <si>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</si>
  <si>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</si>
  <si>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</si>
  <si>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</si>
  <si>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</si>
  <si>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</si>
  <si>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</si>
  <si>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</si>
  <si>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</si>
  <si>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</si>
  <si>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</si>
  <si>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</si>
  <si>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</si>
  <si>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</si>
  <si>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</si>
  <si>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</si>
  <si>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</si>
  <si>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</si>
  <si>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</si>
  <si>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</si>
  <si>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</si>
  <si>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</si>
  <si>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</si>
  <si>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</si>
  <si>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</si>
  <si>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</si>
  <si>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</si>
  <si>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</si>
  <si>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</si>
  <si>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</si>
  <si>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</si>
  <si>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</si>
  <si>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</si>
  <si>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</si>
  <si>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</si>
  <si>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</si>
  <si>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</si>
  <si>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</si>
  <si>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</si>
  <si>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</si>
  <si>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</si>
  <si>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</si>
  <si>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</si>
  <si>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</si>
  <si>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</si>
  <si>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</si>
  <si>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</si>
  <si>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</si>
  <si>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</si>
  <si>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</si>
  <si>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</si>
  <si>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</si>
  <si>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</si>
  <si>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</si>
  <si>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</si>
  <si>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</si>
  <si>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</si>
  <si>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</si>
  <si>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</si>
  <si>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</si>
  <si>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</si>
  <si>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</si>
  <si>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</si>
  <si>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</si>
  <si>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</si>
  <si>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</si>
  <si>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</si>
  <si>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</si>
  <si>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</si>
  <si>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</si>
  <si>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</si>
  <si>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</si>
  <si>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</si>
  <si>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</si>
  <si>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</si>
  <si>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</si>
  <si>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</si>
  <si>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</si>
  <si>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</si>
  <si>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</si>
  <si>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</si>
  <si>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</si>
  <si>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</si>
  <si>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</si>
  <si>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</si>
  <si>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</si>
  <si>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</si>
  <si>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</si>
  <si>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</si>
  <si>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</si>
  <si>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</si>
  <si>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</si>
  <si>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</si>
  <si>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</si>
  <si>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</si>
  <si>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</si>
  <si>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</si>
  <si>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</si>
  <si>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</si>
  <si>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</si>
  <si>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</si>
  <si>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</si>
  <si>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</si>
  <si>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</si>
  <si>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</si>
  <si>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</si>
  <si>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</si>
  <si>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</si>
  <si>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</si>
  <si>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</si>
  <si>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</si>
  <si>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</si>
  <si>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</si>
  <si>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</si>
  <si>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</si>
  <si>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</si>
  <si>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</si>
  <si>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</si>
  <si>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</si>
  <si>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</si>
  <si>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</si>
  <si>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</si>
  <si>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</si>
  <si>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</si>
  <si>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</si>
  <si>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</si>
  <si>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</si>
  <si>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</si>
  <si>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</si>
  <si>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</si>
  <si>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</si>
  <si>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</si>
  <si>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</si>
  <si>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</si>
  <si>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</si>
  <si>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</si>
  <si>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</si>
  <si>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</si>
  <si>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</si>
  <si>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</si>
  <si>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</si>
  <si>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</si>
  <si>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</si>
  <si>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</si>
  <si>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</si>
  <si>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</si>
  <si>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</si>
  <si>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</si>
  <si>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</si>
  <si>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</si>
  <si>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</si>
  <si>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</si>
  <si>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</si>
  <si>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</si>
  <si>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</si>
  <si>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</si>
  <si>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</si>
  <si>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</si>
  <si>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</si>
  <si>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</si>
  <si>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</si>
  <si>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</si>
  <si>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</si>
  <si>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</si>
  <si>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</si>
  <si>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</si>
  <si>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</si>
  <si>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</si>
  <si>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</si>
  <si>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</si>
  <si>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</si>
  <si>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</si>
  <si>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</si>
  <si>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</si>
  <si>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</si>
  <si>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</si>
  <si>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</si>
  <si>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</si>
  <si>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</si>
  <si>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</si>
  <si>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</si>
  <si>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</si>
  <si>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</si>
  <si>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</si>
  <si>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</si>
  <si>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</si>
  <si>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</si>
  <si>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</si>
  <si>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</si>
  <si>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</si>
  <si>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</si>
  <si>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</si>
  <si>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</si>
  <si>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</si>
  <si>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</si>
  <si>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</si>
  <si>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</si>
  <si>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</si>
  <si>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</si>
  <si>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</si>
  <si>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</si>
  <si>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</si>
  <si>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</si>
  <si>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</si>
  <si>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</si>
  <si>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</si>
  <si>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</si>
  <si>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</si>
  <si>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</si>
  <si>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</si>
  <si>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</si>
  <si>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</si>
  <si>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</si>
  <si>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</si>
  <si>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</si>
  <si>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</si>
  <si>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</si>
  <si>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</si>
  <si>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</si>
  <si>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</si>
  <si>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</si>
  <si>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</si>
  <si>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</si>
  <si>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</si>
  <si>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</si>
  <si>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</si>
  <si>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</si>
  <si>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</si>
  <si>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</si>
  <si>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</si>
  <si>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</si>
  <si>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</si>
  <si>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</si>
  <si>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</si>
  <si>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</si>
  <si>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</si>
  <si>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</si>
  <si>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</si>
  <si>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</si>
  <si>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</si>
  <si>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</si>
  <si>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</si>
  <si>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</si>
  <si>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</si>
  <si>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</si>
  <si>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</si>
  <si>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</si>
  <si>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</si>
  <si>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</si>
  <si>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</si>
  <si>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</si>
  <si>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</si>
  <si>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</si>
  <si>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</si>
  <si>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</si>
  <si>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</si>
  <si>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</si>
  <si>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</si>
  <si>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</si>
  <si>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</si>
  <si>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</si>
  <si>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</si>
  <si>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</si>
  <si>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</si>
  <si>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</si>
  <si>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</si>
  <si>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</si>
  <si>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</si>
  <si>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</si>
  <si>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</si>
  <si>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</si>
  <si>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</si>
  <si>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</si>
  <si>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</si>
  <si>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</si>
  <si>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</si>
  <si>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</si>
  <si>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</si>
  <si>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</si>
  <si>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</si>
  <si>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</si>
  <si>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</si>
  <si>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</si>
  <si>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</si>
  <si>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</si>
  <si>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</si>
  <si>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</si>
  <si>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</si>
  <si>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</si>
  <si>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</si>
  <si>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</si>
  <si>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</si>
  <si>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</si>
  <si>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</si>
  <si>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</si>
  <si>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</si>
  <si>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</si>
  <si>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</si>
  <si>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</si>
  <si>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</si>
  <si>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</si>
  <si>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</si>
  <si>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</si>
  <si>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</si>
  <si>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</si>
  <si>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</si>
  <si>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</si>
  <si>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</si>
  <si>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</si>
  <si>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</si>
  <si>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</si>
  <si>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</si>
  <si>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</si>
  <si>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</si>
  <si>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</si>
  <si>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</si>
  <si>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</si>
  <si>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</si>
  <si>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</si>
  <si>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</si>
  <si>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</si>
  <si>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</si>
  <si>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</si>
  <si>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</si>
  <si>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</si>
  <si>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</si>
  <si>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</si>
  <si>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</si>
  <si>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</si>
  <si>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</si>
  <si>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</si>
  <si>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</si>
  <si>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</si>
  <si>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</si>
  <si>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</si>
  <si>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</si>
  <si>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</si>
  <si>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</si>
  <si>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</si>
  <si>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</si>
  <si>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</si>
  <si>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</si>
  <si>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</si>
  <si>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</si>
  <si>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</si>
  <si>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</si>
  <si>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</si>
  <si>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</si>
  <si>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</si>
  <si>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</si>
  <si>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</si>
  <si>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</si>
  <si>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</si>
  <si>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</si>
  <si>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</si>
  <si>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</si>
  <si>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</si>
  <si>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</si>
  <si>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</si>
  <si>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</si>
  <si>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</si>
  <si>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</si>
  <si>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</si>
  <si>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</si>
  <si>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</si>
  <si>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</si>
  <si>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</si>
  <si>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</si>
  <si>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</si>
  <si>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</si>
  <si>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</si>
  <si>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</si>
  <si>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</si>
  <si>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</si>
  <si>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</si>
  <si>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</si>
  <si>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</si>
  <si>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</si>
  <si>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</si>
  <si>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</si>
  <si>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</si>
  <si>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</si>
  <si>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</si>
  <si>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</si>
  <si>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</si>
  <si>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</si>
  <si>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</si>
  <si>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</si>
  <si>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</si>
  <si>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</si>
  <si>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</si>
  <si>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</si>
  <si>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</si>
  <si>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</si>
  <si>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</si>
  <si>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</si>
  <si>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</si>
  <si>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</si>
  <si>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</si>
  <si>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</si>
  <si>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</si>
  <si>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</si>
  <si>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</si>
  <si>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</si>
  <si>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</si>
  <si>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</si>
  <si>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</si>
  <si>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</si>
  <si>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</si>
  <si>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</si>
  <si>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</si>
  <si>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</si>
  <si>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</si>
  <si>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</si>
  <si>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</si>
  <si>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</si>
  <si>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</si>
  <si>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</si>
  <si>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</si>
  <si>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</si>
  <si>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</si>
  <si>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</si>
  <si>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</si>
  <si>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</si>
  <si>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</si>
  <si>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</si>
  <si>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</si>
  <si>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</si>
  <si>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</si>
  <si>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</si>
  <si>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</si>
  <si>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</si>
  <si>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</si>
  <si>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</si>
  <si>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</si>
  <si>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</si>
  <si>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</si>
  <si>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</si>
  <si>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</si>
  <si>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</si>
  <si>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</si>
  <si>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</si>
  <si>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</si>
  <si>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</si>
  <si>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</si>
  <si>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</si>
  <si>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</si>
  <si>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</si>
  <si>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</si>
  <si>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</si>
  <si>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</si>
  <si>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</si>
  <si>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</si>
  <si>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</si>
  <si>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</si>
  <si>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</si>
  <si>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</si>
  <si>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</si>
  <si>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</si>
  <si>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</si>
  <si>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</si>
  <si>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</si>
  <si>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</si>
  <si>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</si>
  <si>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</si>
  <si>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</si>
  <si>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</si>
  <si>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</si>
  <si>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</si>
  <si>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</si>
  <si>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</si>
  <si>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</si>
  <si>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</si>
  <si>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</si>
  <si>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</si>
  <si>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</si>
  <si>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</si>
  <si>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</si>
  <si>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</si>
  <si>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</si>
  <si>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</si>
  <si>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</si>
  <si>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</si>
  <si>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</si>
  <si>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</si>
  <si>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</si>
  <si>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</si>
  <si>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</si>
  <si>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</si>
  <si>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</si>
  <si>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</si>
  <si>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</si>
  <si>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</si>
  <si>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</si>
  <si>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</si>
  <si>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</si>
  <si>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</si>
  <si>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</si>
  <si>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</si>
  <si>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</si>
  <si>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</si>
  <si>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</si>
  <si>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</si>
  <si>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</si>
  <si>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</si>
  <si>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</si>
  <si>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</si>
  <si>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</si>
  <si>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</si>
  <si>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</si>
  <si>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</si>
  <si>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</si>
  <si>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</si>
  <si>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</si>
  <si>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</si>
  <si>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</si>
  <si>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</si>
  <si>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</si>
  <si>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</si>
  <si>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</si>
  <si>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</si>
  <si>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</si>
  <si>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</si>
  <si>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</si>
  <si>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</si>
  <si>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</si>
  <si>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</si>
  <si>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</si>
  <si>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</si>
  <si>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</si>
  <si>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</si>
  <si>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</si>
  <si>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</si>
  <si>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</si>
  <si>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</si>
  <si>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</si>
  <si>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</si>
  <si>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</si>
  <si>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</si>
  <si>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</si>
  <si>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</si>
  <si>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</si>
  <si>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</si>
  <si>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</si>
  <si>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</si>
  <si>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</si>
  <si>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</si>
  <si>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</si>
  <si>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</si>
  <si>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</si>
  <si>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</si>
  <si>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</si>
  <si>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</si>
  <si>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</si>
  <si>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</si>
  <si>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</si>
  <si>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</si>
  <si>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</si>
  <si>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</si>
  <si>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</si>
  <si>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</si>
  <si>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</si>
  <si>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</si>
  <si>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</si>
  <si>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</si>
  <si>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</si>
  <si>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</si>
  <si>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</si>
  <si>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</si>
  <si>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</si>
  <si>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</si>
  <si>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</si>
  <si>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</si>
  <si>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</si>
  <si>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</si>
  <si>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</si>
  <si>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</si>
  <si>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</si>
  <si>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</si>
  <si>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</si>
  <si>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</si>
  <si>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</si>
  <si>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</si>
  <si>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</si>
  <si>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</si>
  <si>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</si>
  <si>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</si>
  <si>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</si>
  <si>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</si>
  <si>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</si>
  <si>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</si>
  <si>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</si>
  <si>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</si>
  <si>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</si>
  <si>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</si>
  <si>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</si>
  <si>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</si>
  <si>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</si>
  <si>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</si>
  <si>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</si>
  <si>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</si>
  <si>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</si>
  <si>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</si>
  <si>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</si>
  <si>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</si>
  <si>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</si>
  <si>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</si>
  <si>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</si>
  <si>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</si>
  <si>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</si>
  <si>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</si>
  <si>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</si>
  <si>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</si>
  <si>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</si>
  <si>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</si>
  <si>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</si>
  <si>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</si>
  <si>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</si>
  <si>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</si>
  <si>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</si>
  <si>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</si>
  <si>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</si>
  <si>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</si>
  <si>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</si>
  <si>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</si>
  <si>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</si>
  <si>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</si>
  <si>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</si>
  <si>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</si>
  <si>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</si>
  <si>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</si>
  <si>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</si>
  <si>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</si>
  <si>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</si>
  <si>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</si>
  <si>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</si>
  <si>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</si>
  <si>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</si>
  <si>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</si>
  <si>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</si>
  <si>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</si>
  <si>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</si>
  <si>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</si>
  <si>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</si>
  <si>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</si>
  <si>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</si>
  <si>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</si>
  <si>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</si>
  <si>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</si>
  <si>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</si>
  <si>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</si>
  <si>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</si>
  <si>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</si>
  <si>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</si>
  <si>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</si>
  <si>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</si>
  <si>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</si>
  <si>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</si>
  <si>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</si>
  <si>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</si>
  <si>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</si>
  <si>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</si>
  <si>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</si>
  <si>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</si>
  <si>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</si>
  <si>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</si>
  <si>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</si>
  <si>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</si>
  <si>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</si>
  <si>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</si>
  <si>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</si>
  <si>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</si>
  <si>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</si>
  <si>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</si>
  <si>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</si>
  <si>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</si>
  <si>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</si>
  <si>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</si>
  <si>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</si>
  <si>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</si>
  <si>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</si>
  <si>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</si>
  <si>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</si>
  <si>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</si>
  <si>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</si>
  <si>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</si>
  <si>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</si>
  <si>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</si>
  <si>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</si>
  <si>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</si>
  <si>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</si>
  <si>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</si>
  <si>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</si>
  <si>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</si>
  <si>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</si>
  <si>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</si>
  <si>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</si>
  <si>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</si>
  <si>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</si>
  <si>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</si>
  <si>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</si>
  <si>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</si>
  <si>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</si>
  <si>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</si>
  <si>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</si>
  <si>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</si>
  <si>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</si>
  <si>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</si>
  <si>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</si>
  <si>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</si>
  <si>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</si>
  <si>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</si>
  <si>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</si>
  <si>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</si>
  <si>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</si>
  <si>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</si>
  <si>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</si>
  <si>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</si>
  <si>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</si>
  <si>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</si>
  <si>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</si>
  <si>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</si>
  <si>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</si>
  <si>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</si>
  <si>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</si>
  <si>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</si>
  <si>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</si>
  <si>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</si>
  <si>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</si>
  <si>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</si>
  <si>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</si>
  <si>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</si>
  <si>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</si>
  <si>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</si>
  <si>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</si>
  <si>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</si>
  <si>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</si>
  <si>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</si>
  <si>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</si>
  <si>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</si>
  <si>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</si>
  <si>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</si>
  <si>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</si>
  <si>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</si>
  <si>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</si>
  <si>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</si>
  <si>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</si>
  <si>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</si>
  <si>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</si>
  <si>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</si>
  <si>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</si>
  <si>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</si>
  <si>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</si>
  <si>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</si>
  <si>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</si>
  <si>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</si>
  <si>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</si>
  <si>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</si>
  <si>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</si>
  <si>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</si>
  <si>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</si>
  <si>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</si>
  <si>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</si>
  <si>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</si>
  <si>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</si>
  <si>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</si>
  <si>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</si>
  <si>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</si>
  <si>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</si>
  <si>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</si>
  <si>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</si>
  <si>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</si>
  <si>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</si>
  <si>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</si>
  <si>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</si>
  <si>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</si>
  <si>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</si>
  <si>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</si>
  <si>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</si>
  <si>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</si>
  <si>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</si>
  <si>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</si>
  <si>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</si>
  <si>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</si>
  <si>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</si>
  <si>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</si>
  <si>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</si>
  <si>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</si>
  <si>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</si>
  <si>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</si>
  <si>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</si>
  <si>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</si>
  <si>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</si>
  <si>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</si>
  <si>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</si>
  <si>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</si>
  <si>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</si>
  <si>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</si>
  <si>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</si>
  <si>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</si>
  <si>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</si>
  <si>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</si>
  <si>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</si>
  <si>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</si>
  <si>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</si>
  <si>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</si>
  <si>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</si>
  <si>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</si>
  <si>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</si>
  <si>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</si>
  <si>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</si>
  <si>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</si>
  <si>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</si>
  <si>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</si>
  <si>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</si>
  <si>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</si>
  <si>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</si>
  <si>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</si>
  <si>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</si>
  <si>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</si>
  <si>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</si>
  <si>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</si>
  <si>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</si>
  <si>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</si>
  <si>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</si>
  <si>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</si>
  <si>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</si>
  <si>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</si>
  <si>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</si>
  <si>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</si>
  <si>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</si>
  <si>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</si>
  <si>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</si>
  <si>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</si>
  <si>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</si>
  <si>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</si>
  <si>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</si>
  <si>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</si>
  <si>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</si>
  <si>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</si>
  <si>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</si>
  <si>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</si>
  <si>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</si>
  <si>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</si>
  <si>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</si>
  <si>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</si>
  <si>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</si>
  <si>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</si>
  <si>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</si>
  <si>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</si>
  <si>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</si>
  <si>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</si>
  <si>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</si>
  <si>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</si>
  <si>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</si>
  <si>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</si>
  <si>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</si>
  <si>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</si>
  <si>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</si>
  <si>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</si>
  <si>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</si>
  <si>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</si>
  <si>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</si>
  <si>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</si>
  <si>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</si>
  <si>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</si>
  <si>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</si>
  <si>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</si>
  <si>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</si>
  <si>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</si>
  <si>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</si>
  <si>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</si>
  <si>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</si>
  <si>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</si>
  <si>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</si>
  <si>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</si>
  <si>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</si>
  <si>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</si>
  <si>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</si>
  <si>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</si>
  <si>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</si>
  <si>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</si>
  <si>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</si>
  <si>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</si>
  <si>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</si>
  <si>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</si>
  <si>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</si>
  <si>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</si>
  <si>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</si>
  <si>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</si>
  <si>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</si>
  <si>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</si>
  <si>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</si>
  <si>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</si>
  <si>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</si>
  <si>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</si>
  <si>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</si>
  <si>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</si>
  <si>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</si>
  <si>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</si>
  <si>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</si>
  <si>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</si>
  <si>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</si>
  <si>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</si>
  <si>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</si>
  <si>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</si>
  <si>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</si>
  <si>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</si>
  <si>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</si>
  <si>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</si>
  <si>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</si>
  <si>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</si>
  <si>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</si>
  <si>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</si>
  <si>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</si>
  <si>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</si>
  <si>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</si>
  <si>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</si>
  <si>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</si>
  <si>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</si>
  <si>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</si>
  <si>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</si>
  <si>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</si>
  <si>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</si>
  <si>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</si>
  <si>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</si>
  <si>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</si>
  <si>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</si>
  <si>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</si>
  <si>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</si>
  <si>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</si>
  <si>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</si>
  <si>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</si>
  <si>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</si>
  <si>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</si>
  <si>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</si>
  <si>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</si>
  <si>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</si>
  <si>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</si>
  <si>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</si>
  <si>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</si>
  <si>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</si>
  <si>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</si>
  <si>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</si>
  <si>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</si>
  <si>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</si>
  <si>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</si>
  <si>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</si>
  <si>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</si>
  <si>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</si>
  <si>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</si>
  <si>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</si>
  <si>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</si>
  <si>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</si>
  <si>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</si>
  <si>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</si>
  <si>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</si>
  <si>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</si>
  <si>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</si>
  <si>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</si>
  <si>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</si>
  <si>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</si>
  <si>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</si>
  <si>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</si>
  <si>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</si>
  <si>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</si>
  <si>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</si>
  <si>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</si>
  <si>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</si>
  <si>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</si>
  <si>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</si>
  <si>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</si>
  <si>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</si>
  <si>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</si>
  <si>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</si>
  <si>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</si>
  <si>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</si>
  <si>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</si>
  <si>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</si>
  <si>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</si>
  <si>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</si>
  <si>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</si>
  <si>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</si>
  <si>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</si>
  <si>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</si>
  <si>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</si>
  <si>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</si>
  <si>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</si>
  <si>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</si>
  <si>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</si>
  <si>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</si>
  <si>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</si>
  <si>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</si>
  <si>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</si>
  <si>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</si>
  <si>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</si>
  <si>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</si>
  <si>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</si>
  <si>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</si>
  <si>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</si>
  <si>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</si>
  <si>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</si>
  <si>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</si>
  <si>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</si>
  <si>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</si>
  <si>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</si>
  <si>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</si>
  <si>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</si>
  <si>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</si>
  <si>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</si>
  <si>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</si>
  <si>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</si>
  <si>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</si>
  <si>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</si>
  <si>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</si>
  <si>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</si>
  <si>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</si>
  <si>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</si>
  <si>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</si>
  <si>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</si>
  <si>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</si>
  <si>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</si>
  <si>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</si>
  <si>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</si>
  <si>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</si>
  <si>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</si>
  <si>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</si>
  <si>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</si>
  <si>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</si>
  <si>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</si>
  <si>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</si>
  <si>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</si>
  <si>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</si>
  <si>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</si>
  <si>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</si>
  <si>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</si>
  <si>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</si>
  <si>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</si>
  <si>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</si>
  <si>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</si>
  <si>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</si>
  <si>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</si>
  <si>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</si>
  <si>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</si>
  <si>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</si>
  <si>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</si>
  <si>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</si>
  <si>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</si>
  <si>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</si>
  <si>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</si>
  <si>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</si>
  <si>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</si>
  <si>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</si>
  <si>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</si>
  <si>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</si>
  <si>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</si>
  <si>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</si>
  <si>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</si>
  <si>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</si>
  <si>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</si>
  <si>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</si>
  <si>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</si>
  <si>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</si>
  <si>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</si>
  <si>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</si>
  <si>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</si>
  <si>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</si>
  <si>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</si>
  <si>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</si>
  <si>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</si>
  <si>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</si>
  <si>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</si>
  <si>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</si>
  <si>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</si>
  <si>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</si>
  <si>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</si>
  <si>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</si>
  <si>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</si>
  <si>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</si>
  <si>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</si>
  <si>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</si>
  <si>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</si>
  <si>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</si>
  <si>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</si>
  <si>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</si>
  <si>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</si>
  <si>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</si>
  <si>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</si>
  <si>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</si>
  <si>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</si>
  <si>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</si>
  <si>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</si>
  <si>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</si>
  <si>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</si>
  <si>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</si>
  <si>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</si>
  <si>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</si>
  <si>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</si>
  <si>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</si>
  <si>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</si>
  <si>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</si>
  <si>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</si>
  <si>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</si>
  <si>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</si>
  <si>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</si>
  <si>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</si>
  <si>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</si>
  <si>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</si>
  <si>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</si>
  <si>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</si>
  <si>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</si>
  <si>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</si>
  <si>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</si>
  <si>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</si>
  <si>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</si>
  <si>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</si>
  <si>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</si>
  <si>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</si>
  <si>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</si>
  <si>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</si>
  <si>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</si>
  <si>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</si>
  <si>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</si>
  <si>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</si>
  <si>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</si>
  <si>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</si>
  <si>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</si>
  <si>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</si>
  <si>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</si>
  <si>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</si>
  <si>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</si>
  <si>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</si>
  <si>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</si>
  <si>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</si>
  <si>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</si>
  <si>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</si>
  <si>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</si>
  <si>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</si>
  <si>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</si>
  <si>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</si>
  <si>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</si>
  <si>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</si>
  <si>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</si>
  <si>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</si>
  <si>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</si>
  <si>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</si>
  <si>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</si>
  <si>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</si>
  <si>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</si>
  <si>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</si>
  <si>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</si>
  <si>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</si>
  <si>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</si>
  <si>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</si>
  <si>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</si>
  <si>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</si>
  <si>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</si>
  <si>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</si>
  <si>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</si>
  <si>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</si>
  <si>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</si>
  <si>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</si>
  <si>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</si>
  <si>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</si>
  <si>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</si>
  <si>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</si>
  <si>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</si>
  <si>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</si>
  <si>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</si>
  <si>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</si>
  <si>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</si>
  <si>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</si>
  <si>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</si>
  <si>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</si>
  <si>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</si>
  <si>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</si>
  <si>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</si>
  <si>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</si>
  <si>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</si>
  <si>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</si>
  <si>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</si>
  <si>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</si>
  <si>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</si>
  <si>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</si>
  <si>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</si>
  <si>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</si>
  <si>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</si>
  <si>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</si>
  <si>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</si>
  <si>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</si>
  <si>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</si>
  <si>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</si>
  <si>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</si>
  <si>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</si>
  <si>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</si>
  <si>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</si>
  <si>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</si>
  <si>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</si>
  <si>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</si>
  <si>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</si>
  <si>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</si>
  <si>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</si>
  <si>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</si>
  <si>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</si>
  <si>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</si>
  <si>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</si>
  <si>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</si>
  <si>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</si>
  <si>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</si>
  <si>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</si>
  <si>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</si>
  <si>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</si>
  <si>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</si>
  <si>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</si>
  <si>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</si>
  <si>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</si>
  <si>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</si>
  <si>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</si>
  <si>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</si>
  <si>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</si>
  <si>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</si>
  <si>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</si>
  <si>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</si>
  <si>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</si>
  <si>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</si>
  <si>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</si>
  <si>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</si>
  <si>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</si>
  <si>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</si>
  <si>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</si>
  <si>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</si>
  <si>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</si>
  <si>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</si>
  <si>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</si>
  <si>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</si>
  <si>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</si>
  <si>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</si>
  <si>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</si>
  <si>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</si>
  <si>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</si>
  <si>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</si>
  <si>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</si>
  <si>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</si>
  <si>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</si>
  <si>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</si>
  <si>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</si>
  <si>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</si>
  <si>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</si>
  <si>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</si>
  <si>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</si>
  <si>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</si>
  <si>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</si>
  <si>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</si>
  <si>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</si>
  <si>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</si>
  <si>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</si>
  <si>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</si>
  <si>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</si>
  <si>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</si>
  <si>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</si>
  <si>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</si>
  <si>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</si>
  <si>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</si>
  <si>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</si>
  <si>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</si>
  <si>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</si>
  <si>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</si>
  <si>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</si>
  <si>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</si>
  <si>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</si>
  <si>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</si>
  <si>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</si>
  <si>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</si>
  <si>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</si>
  <si>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</si>
  <si>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</si>
  <si>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</si>
  <si>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</si>
  <si>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</si>
  <si>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</si>
  <si>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</si>
  <si>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</si>
  <si>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</si>
  <si>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</si>
  <si>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</si>
  <si>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</si>
  <si>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</si>
  <si>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</si>
  <si>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</si>
  <si>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</si>
  <si>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</si>
  <si>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</si>
  <si>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</si>
  <si>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</si>
  <si>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</si>
  <si>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</si>
  <si>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</si>
  <si>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</si>
  <si>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</si>
  <si>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</si>
  <si>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</si>
  <si>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</si>
  <si>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</si>
  <si>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</si>
  <si>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</si>
  <si>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</si>
  <si>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</si>
  <si>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</si>
  <si>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</si>
  <si>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</si>
  <si>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</si>
  <si>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</si>
  <si>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</si>
  <si>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</si>
  <si>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</si>
  <si>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</si>
  <si>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</si>
  <si>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</si>
  <si>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</si>
  <si>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</si>
  <si>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</si>
  <si>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</si>
  <si>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</si>
  <si>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</si>
  <si>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</si>
  <si>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</si>
  <si>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</si>
  <si>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</si>
  <si>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</si>
  <si>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</si>
  <si>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</si>
  <si>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</si>
  <si>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</si>
  <si>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</si>
  <si>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</si>
  <si>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</si>
  <si>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</si>
  <si>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</si>
  <si>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</si>
  <si>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</si>
  <si>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</si>
  <si>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</si>
  <si>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</si>
  <si>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</si>
  <si>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</si>
  <si>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</si>
  <si>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</si>
  <si>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</si>
  <si>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</si>
  <si>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</si>
  <si>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</si>
  <si>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</si>
  <si>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</si>
  <si>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</si>
  <si>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</si>
  <si>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</si>
  <si>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</si>
  <si>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</si>
  <si>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</si>
  <si>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</si>
  <si>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</si>
  <si>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</si>
  <si>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</si>
  <si>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</si>
  <si>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</si>
  <si>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</si>
  <si>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</si>
  <si>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</si>
  <si>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</si>
  <si>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</si>
  <si>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</si>
  <si>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</si>
  <si>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</si>
  <si>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</si>
  <si>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</si>
  <si>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</si>
  <si>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</si>
  <si>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</si>
  <si>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</si>
  <si>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</si>
  <si>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</si>
  <si>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</si>
  <si>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</si>
  <si>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</si>
  <si>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</si>
  <si>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</si>
  <si>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</si>
  <si>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</si>
  <si>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</si>
  <si>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</si>
  <si>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</si>
  <si>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</si>
  <si>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</si>
  <si>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</si>
  <si>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</si>
  <si>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</si>
  <si>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</si>
  <si>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</si>
  <si>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</si>
  <si>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</si>
  <si>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</si>
  <si>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</si>
  <si>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</si>
  <si>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</si>
  <si>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</si>
  <si>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</si>
  <si>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</si>
  <si>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</si>
  <si>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</si>
  <si>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</si>
  <si>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</si>
  <si>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</si>
  <si>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</si>
  <si>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</si>
  <si>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</si>
  <si>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</si>
  <si>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</si>
  <si>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</si>
  <si>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</si>
  <si>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</si>
  <si>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</si>
  <si>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</si>
  <si>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</si>
  <si>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</si>
  <si>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</si>
  <si>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</si>
  <si>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</si>
  <si>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</si>
  <si>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</si>
  <si>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</si>
  <si>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</si>
  <si>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</si>
  <si>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</si>
  <si>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</si>
  <si>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</si>
  <si>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</si>
  <si>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</si>
  <si>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</si>
  <si>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</si>
  <si>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</si>
  <si>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</si>
  <si>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</si>
  <si>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</si>
  <si>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</si>
  <si>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</si>
  <si>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</si>
  <si>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</si>
  <si>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</si>
  <si>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</si>
  <si>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</si>
  <si>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</si>
  <si>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</si>
  <si>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</si>
  <si>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</si>
  <si>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</si>
  <si>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</si>
  <si>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</si>
  <si>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</si>
  <si>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</si>
  <si>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</si>
  <si>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</si>
  <si>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</si>
  <si>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</si>
  <si>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</si>
  <si>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</si>
  <si>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</si>
  <si>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</si>
  <si>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</si>
  <si>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</si>
  <si>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</si>
  <si>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</si>
  <si>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</si>
  <si>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</si>
  <si>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</si>
  <si>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</si>
  <si>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</si>
  <si>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</si>
  <si>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</si>
  <si>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</si>
  <si>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</si>
  <si>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</si>
  <si>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</si>
  <si>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</si>
  <si>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</si>
  <si>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</si>
  <si>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</si>
  <si>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</si>
  <si>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</si>
  <si>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</si>
  <si>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</si>
  <si>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</si>
  <si>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</si>
  <si>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</si>
  <si>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</si>
  <si>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</si>
  <si>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</si>
  <si>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</si>
  <si>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</si>
  <si>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</si>
  <si>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</si>
  <si>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</si>
  <si>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</si>
  <si>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</si>
  <si>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</si>
  <si>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</si>
  <si>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</si>
  <si>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</si>
  <si>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</si>
  <si>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</si>
  <si>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</si>
  <si>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</si>
  <si>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</si>
  <si>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</si>
  <si>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</si>
  <si>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</si>
  <si>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</si>
  <si>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</si>
  <si>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</si>
  <si>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</si>
  <si>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</si>
  <si>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</si>
  <si>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</si>
  <si>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</si>
  <si>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</si>
  <si>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</si>
  <si>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</si>
  <si>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</si>
  <si>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</si>
  <si>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</si>
  <si>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</si>
  <si>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</si>
  <si>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</si>
  <si>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</si>
  <si>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</si>
  <si>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</si>
  <si>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</si>
  <si>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</si>
  <si>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</si>
  <si>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</si>
  <si>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</si>
  <si>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</si>
  <si>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</si>
  <si>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</si>
  <si>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</si>
  <si>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</si>
  <si>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</si>
  <si>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</si>
  <si>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</si>
  <si>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</si>
  <si>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</si>
  <si>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</si>
  <si>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</si>
  <si>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</si>
  <si>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</si>
  <si>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</si>
  <si>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</si>
  <si>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</si>
  <si>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</si>
  <si>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</si>
  <si>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</si>
  <si>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</si>
  <si>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</si>
  <si>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</si>
  <si>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</si>
  <si>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</si>
  <si>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</si>
  <si>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</si>
  <si>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</si>
  <si>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</si>
  <si>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</si>
  <si>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</si>
  <si>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</si>
  <si>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</si>
  <si>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</si>
  <si>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</si>
  <si>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</si>
  <si>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</si>
  <si>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</si>
  <si>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</si>
  <si>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</si>
  <si>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</si>
  <si>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</si>
  <si>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</si>
  <si>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</si>
  <si>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</si>
  <si>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</si>
  <si>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</si>
  <si>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</si>
  <si>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</si>
  <si>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</si>
  <si>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</si>
  <si>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</si>
  <si>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</si>
  <si>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</si>
  <si>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</si>
  <si>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</si>
  <si>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</si>
  <si>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</si>
  <si>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</si>
  <si>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</si>
  <si>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</si>
  <si>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</si>
  <si>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</si>
  <si>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</si>
  <si>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</si>
  <si>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</si>
  <si>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</si>
  <si>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</si>
  <si>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</si>
  <si>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</si>
  <si>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</si>
  <si>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</si>
  <si>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</si>
  <si>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</si>
  <si>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</si>
  <si>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</si>
  <si>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</si>
  <si>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</si>
  <si>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</si>
  <si>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</si>
  <si>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</si>
  <si>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</si>
  <si>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</si>
  <si>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</si>
  <si>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</si>
  <si>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</si>
  <si>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</si>
  <si>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</si>
  <si>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</si>
  <si>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</si>
  <si>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</si>
  <si>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</si>
  <si>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</si>
  <si>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</si>
  <si>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</si>
  <si>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</si>
  <si>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</si>
  <si>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</si>
  <si>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</si>
  <si>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</si>
  <si>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</si>
  <si>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</si>
  <si>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</si>
  <si>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</si>
  <si>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</si>
  <si>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</si>
  <si>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</si>
  <si>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</si>
  <si>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</si>
  <si>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</si>
  <si>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</si>
  <si>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</si>
  <si>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</si>
  <si>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</si>
  <si>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</si>
  <si>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</si>
  <si>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</si>
  <si>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</si>
  <si>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</si>
  <si>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</si>
  <si>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</si>
  <si>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</si>
  <si>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</si>
  <si>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</si>
  <si>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</si>
  <si>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</si>
  <si>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</si>
  <si>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</si>
  <si>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</si>
  <si>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</si>
  <si>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</si>
  <si>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</si>
  <si>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</si>
  <si>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</si>
  <si>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</si>
  <si>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</si>
  <si>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</si>
  <si>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</si>
  <si>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</si>
  <si>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</si>
  <si>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</si>
  <si>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</si>
  <si>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</si>
  <si>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</si>
  <si>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</si>
  <si>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</si>
  <si>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</si>
  <si>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</si>
  <si>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</si>
  <si>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</si>
  <si>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</si>
  <si>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</si>
  <si>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</si>
  <si>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</si>
  <si>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</si>
  <si>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</si>
  <si>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</si>
  <si>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</si>
  <si>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</si>
  <si>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</si>
  <si>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</si>
  <si>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</si>
  <si>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</si>
  <si>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</si>
  <si>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</si>
  <si>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</si>
  <si>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</si>
  <si>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</si>
  <si>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</si>
  <si>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</si>
  <si>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</si>
  <si>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</si>
  <si>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</si>
  <si>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</si>
  <si>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</si>
  <si>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</si>
  <si>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</si>
  <si>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</si>
  <si>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</si>
  <si>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</si>
  <si>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</si>
  <si>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</si>
  <si>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</si>
  <si>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</si>
  <si>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</si>
  <si>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</si>
  <si>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</si>
  <si>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</si>
  <si>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</si>
  <si>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</si>
  <si>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</si>
  <si>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</si>
  <si>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</si>
  <si>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</si>
  <si>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</si>
  <si>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</si>
  <si>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</si>
  <si>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</si>
  <si>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</si>
  <si>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</si>
  <si>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</si>
  <si>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</si>
  <si>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</si>
  <si>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</si>
  <si>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</si>
  <si>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</si>
  <si>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</si>
  <si>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</si>
  <si>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</si>
  <si>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</si>
  <si>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</si>
  <si>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</si>
  <si>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</si>
  <si>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</si>
  <si>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</si>
  <si>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</si>
  <si>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</si>
  <si>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</si>
  <si>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</si>
  <si>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</si>
  <si>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</si>
  <si>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</si>
  <si>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</si>
  <si>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</si>
  <si>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</si>
  <si>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</si>
  <si>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</si>
  <si>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</si>
  <si>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</si>
  <si>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</si>
  <si>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</si>
  <si>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</si>
  <si>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</si>
  <si>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</si>
  <si>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</si>
  <si>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</si>
  <si>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</si>
  <si>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</si>
  <si>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</si>
  <si>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</si>
  <si>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</si>
  <si>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</si>
  <si>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</si>
  <si>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</si>
  <si>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</si>
  <si>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</si>
  <si>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</si>
  <si>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</si>
  <si>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</si>
  <si>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</si>
  <si>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</si>
  <si>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</si>
  <si>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</si>
  <si>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</si>
  <si>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</si>
  <si>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</si>
  <si>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</si>
  <si>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</si>
  <si>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</si>
  <si>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</si>
  <si>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</si>
  <si>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</si>
  <si>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</si>
  <si>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</si>
  <si>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</si>
  <si>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</si>
  <si>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</si>
  <si>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</si>
  <si>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</si>
  <si>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</si>
  <si>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</si>
  <si>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</si>
  <si>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</si>
  <si>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</si>
  <si>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</si>
  <si>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</si>
  <si>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</si>
  <si>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</si>
  <si>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</si>
  <si>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</si>
  <si>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</si>
  <si>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</si>
  <si>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</si>
  <si>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</si>
  <si>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</si>
  <si>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</si>
  <si>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</si>
  <si>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</si>
  <si>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</si>
  <si>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</si>
  <si>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</si>
  <si>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</si>
  <si>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</si>
  <si>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</si>
  <si>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</si>
  <si>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</si>
  <si>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</si>
  <si>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</si>
  <si>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</si>
  <si>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</si>
  <si>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</si>
  <si>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</si>
  <si>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</si>
  <si>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</si>
  <si>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</si>
  <si>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</si>
  <si>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</si>
  <si>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</si>
  <si>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</si>
  <si>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</si>
  <si>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</si>
  <si>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</si>
  <si>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</si>
  <si>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</si>
  <si>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</si>
  <si>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</si>
  <si>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</si>
  <si>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</si>
  <si>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</si>
  <si>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</si>
  <si>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</si>
  <si>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</si>
  <si>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</si>
  <si>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</si>
  <si>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</si>
  <si>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</si>
  <si>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</si>
  <si>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</si>
  <si>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</si>
  <si>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</si>
  <si>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</si>
  <si>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</si>
  <si>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</si>
  <si>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</si>
  <si>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</si>
  <si>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</si>
  <si>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</si>
  <si>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</si>
  <si>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</si>
  <si>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</si>
  <si>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</si>
  <si>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</si>
  <si>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</si>
  <si>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</si>
  <si>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</si>
  <si>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</si>
  <si>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</si>
  <si>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</si>
  <si>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</si>
  <si>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</si>
  <si>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</si>
  <si>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</si>
  <si>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</si>
  <si>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</si>
  <si>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</si>
  <si>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</si>
  <si>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</si>
  <si>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</si>
  <si>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</si>
  <si>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</si>
  <si>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</si>
  <si>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</si>
  <si>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</si>
  <si>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</si>
  <si>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</si>
  <si>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</si>
  <si>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</si>
  <si>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</si>
  <si>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</si>
  <si>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</si>
  <si>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</si>
  <si>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</si>
  <si>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</si>
  <si>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</si>
  <si>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</si>
  <si>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</si>
  <si>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</si>
  <si>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</si>
  <si>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</si>
  <si>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</si>
  <si>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</si>
  <si>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</si>
  <si>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</si>
  <si>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</si>
  <si>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</si>
  <si>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</si>
  <si>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</si>
  <si>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</si>
  <si>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</si>
  <si>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</si>
  <si>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</si>
  <si>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</si>
  <si>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</si>
  <si>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</si>
  <si>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</si>
  <si>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</si>
  <si>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</si>
  <si>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</si>
  <si>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</si>
  <si>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</si>
  <si>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</si>
  <si>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</si>
  <si>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</si>
  <si>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</si>
  <si>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</si>
  <si>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</si>
  <si>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</si>
  <si>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</si>
  <si>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</si>
  <si>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</si>
  <si>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</si>
  <si>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</si>
  <si>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</si>
  <si>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</si>
  <si>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</si>
  <si>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</si>
  <si>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</si>
  <si>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</si>
  <si>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</si>
  <si>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</si>
  <si>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</si>
  <si>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</si>
  <si>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</si>
  <si>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</si>
  <si>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</si>
  <si>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</si>
  <si>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</si>
  <si>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</si>
  <si>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</si>
  <si>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</si>
  <si>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</si>
  <si>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</si>
  <si>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</si>
  <si>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</si>
  <si>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</si>
  <si>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</si>
  <si>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</si>
  <si>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</si>
  <si>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</si>
  <si>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</si>
  <si>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</si>
  <si>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</si>
  <si>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</si>
  <si>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</si>
  <si>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</si>
  <si>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</si>
  <si>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</si>
  <si>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</si>
  <si>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</si>
  <si>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</si>
  <si>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</si>
  <si>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</si>
  <si>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</si>
  <si>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</si>
  <si>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</si>
  <si>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</si>
  <si>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</si>
  <si>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</si>
  <si>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</si>
  <si>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</si>
  <si>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</si>
  <si>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</si>
  <si>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</si>
  <si>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</si>
  <si>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</si>
  <si>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</si>
  <si>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</si>
  <si>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</si>
  <si>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</si>
  <si>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</si>
  <si>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</si>
  <si>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</si>
  <si>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</si>
  <si>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</si>
  <si>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</si>
  <si>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</si>
  <si>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</si>
  <si>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</si>
  <si>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</si>
  <si>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</si>
  <si>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</si>
  <si>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</si>
  <si>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</si>
  <si>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</si>
  <si>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</si>
  <si>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</si>
  <si>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</si>
  <si>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</si>
  <si>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</si>
  <si>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</si>
  <si>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</si>
  <si>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</si>
  <si>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</si>
  <si>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</si>
  <si>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</si>
  <si>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</si>
  <si>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</si>
  <si>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</si>
  <si>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</si>
  <si>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</si>
  <si>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</si>
  <si>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</si>
  <si>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</si>
  <si>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</si>
  <si>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</si>
  <si>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</si>
  <si>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</si>
  <si>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</si>
  <si>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</si>
  <si>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</si>
  <si>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</si>
  <si>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</si>
  <si>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</si>
  <si>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</si>
  <si>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</si>
  <si>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</si>
  <si>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</si>
  <si>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</si>
  <si>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</si>
  <si>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</si>
  <si>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</si>
  <si>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</si>
  <si>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</si>
  <si>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</si>
  <si>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</si>
  <si>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</si>
  <si>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</si>
  <si>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</si>
  <si>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</si>
  <si>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</si>
  <si>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</si>
  <si>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</si>
  <si>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</si>
  <si>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</si>
  <si>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</si>
  <si>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</si>
  <si>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</si>
  <si>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</si>
  <si>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</si>
  <si>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</si>
  <si>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</si>
  <si>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</si>
  <si>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</si>
  <si>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</si>
  <si>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</si>
  <si>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</si>
  <si>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</si>
  <si>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</si>
  <si>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</si>
  <si>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</si>
  <si>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</si>
  <si>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</si>
  <si>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</si>
  <si>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</si>
  <si>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</si>
  <si>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</si>
  <si>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</si>
  <si>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</si>
  <si>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</si>
  <si>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</si>
  <si>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</si>
  <si>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</si>
  <si>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</si>
  <si>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</si>
  <si>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</si>
  <si>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</si>
  <si>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</si>
  <si>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</si>
  <si>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</si>
  <si>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</si>
  <si>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</si>
  <si>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</si>
  <si>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</si>
  <si>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</si>
  <si>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</si>
  <si>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</si>
  <si>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</si>
  <si>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</si>
  <si>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</si>
  <si>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</si>
  <si>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</si>
  <si>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</si>
  <si>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</si>
  <si>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</si>
  <si>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</si>
  <si>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</si>
  <si>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</si>
  <si>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</si>
  <si>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</si>
  <si>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</si>
  <si>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</si>
  <si>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</si>
  <si>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</si>
  <si>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</si>
  <si>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</si>
  <si>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</si>
  <si>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</si>
  <si>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</si>
  <si>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</si>
  <si>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</si>
  <si>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</si>
  <si>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</si>
  <si>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</si>
  <si>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</si>
  <si>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</si>
  <si>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</si>
  <si>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</si>
  <si>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</si>
  <si>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</si>
  <si>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</si>
  <si>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</si>
  <si>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</si>
  <si>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</si>
  <si>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</si>
  <si>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</si>
  <si>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</si>
  <si>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</si>
  <si>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</si>
  <si>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</si>
  <si>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</si>
  <si>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</si>
  <si>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</si>
  <si>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</si>
  <si>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</si>
  <si>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</si>
  <si>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</si>
  <si>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</si>
  <si>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</si>
  <si>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</si>
  <si>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</si>
  <si>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</si>
  <si>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</si>
  <si>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</si>
  <si>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</si>
  <si>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</si>
  <si>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</si>
  <si>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</si>
  <si>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</si>
  <si>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</si>
  <si>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</si>
  <si>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</si>
  <si>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</si>
  <si>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</si>
  <si>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</si>
  <si>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</si>
  <si>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</si>
  <si>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</si>
  <si>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</si>
  <si>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</si>
  <si>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</si>
  <si>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</si>
  <si>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</si>
  <si>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</si>
  <si>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</si>
  <si>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</si>
  <si>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</si>
  <si>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</si>
  <si>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</si>
  <si>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</si>
  <si>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</si>
  <si>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</si>
  <si>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</si>
  <si>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</si>
  <si>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</si>
  <si>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</si>
  <si>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</si>
  <si>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</si>
  <si>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</si>
  <si>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</si>
  <si>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</si>
  <si>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</si>
  <si>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</si>
  <si>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</si>
  <si>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</si>
  <si>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</si>
  <si>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</si>
  <si>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</si>
  <si>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</si>
  <si>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</si>
  <si>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</si>
  <si>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</si>
  <si>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</si>
  <si>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</si>
  <si>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</si>
  <si>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</si>
  <si>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</si>
  <si>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</si>
  <si>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</si>
  <si>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</si>
  <si>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</si>
  <si>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</si>
  <si>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</si>
  <si>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</si>
  <si>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</si>
  <si>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</si>
  <si>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</si>
  <si>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</si>
  <si>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</si>
  <si>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</si>
  <si>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</si>
  <si>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</si>
  <si>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</si>
  <si>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</si>
  <si>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</si>
  <si>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</si>
  <si>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</si>
  <si>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</si>
  <si>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</si>
  <si>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</si>
  <si>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</si>
  <si>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</si>
  <si>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</si>
  <si>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</si>
  <si>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</si>
  <si>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</si>
  <si>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</si>
  <si>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</si>
  <si>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</si>
  <si>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</si>
  <si>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</si>
  <si>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</si>
  <si>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</si>
  <si>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</si>
  <si>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</si>
  <si>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</si>
  <si>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</si>
  <si>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</si>
  <si>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</si>
  <si>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</si>
  <si>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</si>
  <si>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</si>
  <si>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</si>
  <si>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</si>
  <si>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</si>
  <si>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</si>
  <si>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</si>
  <si>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</si>
  <si>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</si>
  <si>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</si>
  <si>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</si>
  <si>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</si>
  <si>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</si>
  <si>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</si>
  <si>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</si>
  <si>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</si>
  <si>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</si>
  <si>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</si>
  <si>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</si>
  <si>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</si>
  <si>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</si>
  <si>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</si>
  <si>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</si>
  <si>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</si>
  <si>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</si>
  <si>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</si>
  <si>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</si>
  <si>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</si>
  <si>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</si>
  <si>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</si>
  <si>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</si>
  <si>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</si>
  <si>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</si>
  <si>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</si>
  <si>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</si>
  <si>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</si>
  <si>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</si>
  <si>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</si>
  <si>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</si>
  <si>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</si>
  <si>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</si>
  <si>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</si>
  <si>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</si>
  <si>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</si>
  <si>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</si>
  <si>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</si>
  <si>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</si>
  <si>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</si>
  <si>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</si>
  <si>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</si>
  <si>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</si>
  <si>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</si>
  <si>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</si>
  <si>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</si>
  <si>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</si>
  <si>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</si>
  <si>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</si>
  <si>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</si>
  <si>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</si>
  <si>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</si>
  <si>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</si>
  <si>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</si>
  <si>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</si>
  <si>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</si>
  <si>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</si>
  <si>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</si>
  <si>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</si>
  <si>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</si>
  <si>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</si>
  <si>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</si>
  <si>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</si>
  <si>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</si>
  <si>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</si>
  <si>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</si>
  <si>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</si>
  <si>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</si>
  <si>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</si>
  <si>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</si>
  <si>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</si>
  <si>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</si>
  <si>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</si>
  <si>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</si>
  <si>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</si>
  <si>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</si>
  <si>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</si>
  <si>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</si>
  <si>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</si>
  <si>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</si>
  <si>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</si>
  <si>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</si>
  <si>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</si>
  <si>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</si>
  <si>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</si>
  <si>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</si>
  <si>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</si>
  <si>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</si>
  <si>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</si>
  <si>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</si>
  <si>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</si>
  <si>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</si>
  <si>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</si>
  <si>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</si>
  <si>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</si>
  <si>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</si>
  <si>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</si>
  <si>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</si>
  <si>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</si>
  <si>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</si>
  <si>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</si>
  <si>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</si>
  <si>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</si>
  <si>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</si>
  <si>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</si>
  <si>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</si>
  <si>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</si>
  <si>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</si>
  <si>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</si>
  <si>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</si>
  <si>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</si>
  <si>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</si>
  <si>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</si>
  <si>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</si>
  <si>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</si>
  <si>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</si>
  <si>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</si>
  <si>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</si>
  <si>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</si>
  <si>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</si>
  <si>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</si>
  <si>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</si>
  <si>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</si>
  <si>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</si>
  <si>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</si>
  <si>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</si>
  <si>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</si>
  <si>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</si>
  <si>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</si>
  <si>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</si>
  <si>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</si>
  <si>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</si>
  <si>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</si>
  <si>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</si>
  <si>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</si>
  <si>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</si>
  <si>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</si>
  <si>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</si>
  <si>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</si>
  <si>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</si>
  <si>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</si>
  <si>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</si>
  <si>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</si>
  <si>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</si>
  <si>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</si>
  <si>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</si>
  <si>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</si>
  <si>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</si>
  <si>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</si>
  <si>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</si>
  <si>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</si>
  <si>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</si>
  <si>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</si>
  <si>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</si>
  <si>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</si>
  <si>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</si>
  <si>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</si>
  <si>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</si>
  <si>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</si>
  <si>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</si>
  <si>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</si>
  <si>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</si>
  <si>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</si>
  <si>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</si>
  <si>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</si>
  <si>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</si>
  <si>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</si>
  <si>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</si>
  <si>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</si>
  <si>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</si>
  <si>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</si>
  <si>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</si>
  <si>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</si>
  <si>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</si>
  <si>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</si>
  <si>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</si>
  <si>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</si>
  <si>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</si>
  <si>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</si>
  <si>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</si>
  <si>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</si>
  <si>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</si>
  <si>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</si>
  <si>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</si>
  <si>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</si>
  <si>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</si>
  <si>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</si>
  <si>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</si>
  <si>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</si>
  <si>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</si>
  <si>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</si>
  <si>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</si>
  <si>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</si>
  <si>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</si>
  <si>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</si>
  <si>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</si>
  <si>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</si>
  <si>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</si>
  <si>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</si>
  <si>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</si>
  <si>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</si>
  <si>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</si>
  <si>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</si>
  <si>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</si>
  <si>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</si>
  <si>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</si>
  <si>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</si>
  <si>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</si>
  <si>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</si>
  <si>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</si>
  <si>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</si>
  <si>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</si>
  <si>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</si>
  <si>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</si>
  <si>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</si>
  <si>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</si>
  <si>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</si>
  <si>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</si>
  <si>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</si>
  <si>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</si>
  <si>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</si>
  <si>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</si>
  <si>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</si>
  <si>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</si>
  <si>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</si>
  <si>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</si>
  <si>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</si>
  <si>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</si>
  <si>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</si>
  <si>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</si>
  <si>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</si>
  <si>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</si>
  <si>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</si>
  <si>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</si>
  <si>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</si>
  <si>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</si>
  <si>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</si>
  <si>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</si>
  <si>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</si>
  <si>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</si>
  <si>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</si>
  <si>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</si>
  <si>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</si>
  <si>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</si>
  <si>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</si>
  <si>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</si>
  <si>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</si>
  <si>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</si>
  <si>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</si>
  <si>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</si>
  <si>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</si>
  <si>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</si>
  <si>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</si>
  <si>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</si>
  <si>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</si>
  <si>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</si>
  <si>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</si>
  <si>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</si>
  <si>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</si>
  <si>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</si>
  <si>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</si>
  <si>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</si>
  <si>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</si>
  <si>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</si>
  <si>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</si>
  <si>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</si>
  <si>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</si>
  <si>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</si>
  <si>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</si>
  <si>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</si>
  <si>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</si>
  <si>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</si>
  <si>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</si>
  <si>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</si>
  <si>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</si>
  <si>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</si>
  <si>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</si>
  <si>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</si>
  <si>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</si>
  <si>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</si>
  <si>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</si>
  <si>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</si>
  <si>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</si>
  <si>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</si>
  <si>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</si>
  <si>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</si>
  <si>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</si>
  <si>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</si>
  <si>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</si>
  <si>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</si>
  <si>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</si>
  <si>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</si>
  <si>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</si>
  <si>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</si>
  <si>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</si>
  <si>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</si>
  <si>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</si>
  <si>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</si>
  <si>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</si>
  <si>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</si>
  <si>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</si>
  <si>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</si>
  <si>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</si>
  <si>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</si>
  <si>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</si>
  <si>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</si>
  <si>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</si>
  <si>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</si>
  <si>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</si>
  <si>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</si>
  <si>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</si>
  <si>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</si>
  <si>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</si>
  <si>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</si>
  <si>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</si>
  <si>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</si>
  <si>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</si>
  <si>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</si>
  <si>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</si>
  <si>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</si>
  <si>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</si>
  <si>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</si>
  <si>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</si>
  <si>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</si>
  <si>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</si>
  <si>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</si>
  <si>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</si>
  <si>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</si>
  <si>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</si>
  <si>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</si>
  <si>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</si>
  <si>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</si>
  <si>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</si>
  <si>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</si>
  <si>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</si>
  <si>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</si>
  <si>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</si>
  <si>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</si>
  <si>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</si>
  <si>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</si>
  <si>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</si>
  <si>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</si>
  <si>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</si>
  <si>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</si>
  <si>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</si>
  <si>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</si>
  <si>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</si>
  <si>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</si>
  <si>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</si>
  <si>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</si>
  <si>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</si>
  <si>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</si>
  <si>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</si>
  <si>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</si>
  <si>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</si>
  <si>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</si>
  <si>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</si>
  <si>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</si>
  <si>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</si>
  <si>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</si>
  <si>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</si>
  <si>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</si>
  <si>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</si>
  <si>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</si>
  <si>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</si>
  <si>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</si>
  <si>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</si>
  <si>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</si>
  <si>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</si>
  <si>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</si>
  <si>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</si>
  <si>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</si>
  <si>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</si>
  <si>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</si>
  <si>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</si>
  <si>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</si>
  <si>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</si>
  <si>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</si>
  <si>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</si>
  <si>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</si>
  <si>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</si>
  <si>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</si>
  <si>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</si>
  <si>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</si>
  <si>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</si>
  <si>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</si>
  <si>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</si>
  <si>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</si>
  <si>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</si>
  <si>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</si>
  <si>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</si>
  <si>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</si>
  <si>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</si>
  <si>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</si>
  <si>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</si>
  <si>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</si>
  <si>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</si>
  <si>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</si>
  <si>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</si>
  <si>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</si>
  <si>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</si>
  <si>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</si>
  <si>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</si>
  <si>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</si>
  <si>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</si>
  <si>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</si>
  <si>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</si>
  <si>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</si>
  <si>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</si>
  <si>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</si>
  <si>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</si>
  <si>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</si>
  <si>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</si>
  <si>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</si>
  <si>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</si>
  <si>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</si>
  <si>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</si>
  <si>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</si>
  <si>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</si>
  <si>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</si>
  <si>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</si>
  <si>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</si>
  <si>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</si>
  <si>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</si>
  <si>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</si>
  <si>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</si>
  <si>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</si>
  <si>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</si>
  <si>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</si>
  <si>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</si>
  <si>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</si>
  <si>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</si>
  <si>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</si>
  <si>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</si>
  <si>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</si>
  <si>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</si>
  <si>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</si>
  <si>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</si>
  <si>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</si>
  <si>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</si>
  <si>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</si>
  <si>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</si>
  <si>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</si>
  <si>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</si>
  <si>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</si>
  <si>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</si>
  <si>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</si>
  <si>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</si>
  <si>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</si>
  <si>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</si>
  <si>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</si>
  <si>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</si>
  <si>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</si>
  <si>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</si>
  <si>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</si>
  <si>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</si>
  <si>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</si>
  <si>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</si>
  <si>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</si>
  <si>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</si>
  <si>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</si>
  <si>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</si>
  <si>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</si>
  <si>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</si>
  <si>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</si>
  <si>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</si>
  <si>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</si>
  <si>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</si>
  <si>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</si>
  <si>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</si>
  <si>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</si>
  <si>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</si>
  <si>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</si>
  <si>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</si>
  <si>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</si>
  <si>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</si>
  <si>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</si>
  <si>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</si>
  <si>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</si>
  <si>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</si>
  <si>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</si>
  <si>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</si>
  <si>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</si>
  <si>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</si>
  <si>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</si>
  <si>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</si>
  <si>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</si>
  <si>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</si>
  <si>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</si>
  <si>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</si>
  <si>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</si>
  <si>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</si>
  <si>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</si>
  <si>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</si>
  <si>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</si>
  <si>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</si>
  <si>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</si>
  <si>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</si>
  <si>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</si>
  <si>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</si>
  <si>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</si>
  <si>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</si>
  <si>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</si>
  <si>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</si>
  <si>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</si>
  <si>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</si>
  <si>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</si>
  <si>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</si>
  <si>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</si>
  <si>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</si>
  <si>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</si>
  <si>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</si>
  <si>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</si>
  <si>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</si>
  <si>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</si>
  <si>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</si>
  <si>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</si>
  <si>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</si>
  <si>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</si>
  <si>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</si>
  <si>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</si>
  <si>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</si>
  <si>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</si>
  <si>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</si>
  <si>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</si>
  <si>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</si>
  <si>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</si>
  <si>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</si>
  <si>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</si>
  <si>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</si>
  <si>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</si>
  <si>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</si>
  <si>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</si>
  <si>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</si>
  <si>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</si>
  <si>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</si>
  <si>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</si>
  <si>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</si>
  <si>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</si>
  <si>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</si>
  <si>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</si>
  <si>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</si>
  <si>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</si>
  <si>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</si>
  <si>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</si>
  <si>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</si>
  <si>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</si>
  <si>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</si>
  <si>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</si>
  <si>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</si>
  <si>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</si>
  <si>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</si>
  <si>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</si>
  <si>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</si>
  <si>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</si>
  <si>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</si>
  <si>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</si>
  <si>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</si>
  <si>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</si>
  <si>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</si>
  <si>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</si>
  <si>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</si>
  <si>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</si>
  <si>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</si>
  <si>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</si>
  <si>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</si>
  <si>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</si>
  <si>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</si>
  <si>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</si>
  <si>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</si>
  <si>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</si>
  <si>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</si>
  <si>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</si>
  <si>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</si>
  <si>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</si>
  <si>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</si>
  <si>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</si>
  <si>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</si>
  <si>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</si>
  <si>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</si>
  <si>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</si>
  <si>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</si>
  <si>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</si>
  <si>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</si>
  <si>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</si>
  <si>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</si>
  <si>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</si>
  <si>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</si>
  <si>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</si>
  <si>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</si>
  <si>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</si>
  <si>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</si>
  <si>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</si>
  <si>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</si>
  <si>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</si>
  <si>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</si>
  <si>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</si>
  <si>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</si>
  <si>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</si>
  <si>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</si>
  <si>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</si>
  <si>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</si>
  <si>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</si>
  <si>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</si>
  <si>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</si>
  <si>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</si>
  <si>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</si>
  <si>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</si>
  <si>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</si>
  <si>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</si>
  <si>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</si>
  <si>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</si>
  <si>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</si>
  <si>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</si>
  <si>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</si>
  <si>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</si>
  <si>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</si>
  <si>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</si>
  <si>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</si>
  <si>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</si>
  <si>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</si>
  <si>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</si>
  <si>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</si>
  <si>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</si>
  <si>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</si>
  <si>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</si>
  <si>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</si>
  <si>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</si>
  <si>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</si>
  <si>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</si>
  <si>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</si>
  <si>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</si>
  <si>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</si>
  <si>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</si>
  <si>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</si>
  <si>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</si>
  <si>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</si>
  <si>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</si>
  <si>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</si>
  <si>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</si>
  <si>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</si>
  <si>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</si>
  <si>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</si>
  <si>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</si>
  <si>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</si>
  <si>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</si>
  <si>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</si>
  <si>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</si>
  <si>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</si>
  <si>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</si>
  <si>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</si>
  <si>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</si>
  <si>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</si>
  <si>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</si>
  <si>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</si>
  <si>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</si>
  <si>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</si>
  <si>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</si>
  <si>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</si>
  <si>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</si>
  <si>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</si>
  <si>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</si>
  <si>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</si>
  <si>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</si>
  <si>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</si>
  <si>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</si>
  <si>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</si>
  <si>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</si>
  <si>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</si>
  <si>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</si>
  <si>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</si>
  <si>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</si>
  <si>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</si>
  <si>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</si>
  <si>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</si>
  <si>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</si>
  <si>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</si>
  <si>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</si>
  <si>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</si>
  <si>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</si>
  <si>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</si>
  <si>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</si>
  <si>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</si>
  <si>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</si>
  <si>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</si>
  <si>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</si>
  <si>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</si>
  <si>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</si>
  <si>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</si>
  <si>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</si>
  <si>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</si>
  <si>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</si>
  <si>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</si>
  <si>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</si>
  <si>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</si>
  <si>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</si>
  <si>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</si>
  <si>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</si>
  <si>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</si>
  <si>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</si>
  <si>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</si>
  <si>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</si>
  <si>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</si>
  <si>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</si>
  <si>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</si>
  <si>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</si>
  <si>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</si>
  <si>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</si>
  <si>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</si>
  <si>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</si>
  <si>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</si>
  <si>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</si>
  <si>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</si>
  <si>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</si>
  <si>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</si>
  <si>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</si>
  <si>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</si>
  <si>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</si>
  <si>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</si>
  <si>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</si>
  <si>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</si>
  <si>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</si>
  <si>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</si>
  <si>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</si>
  <si>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</si>
  <si>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</si>
  <si>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</si>
  <si>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</si>
  <si>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</si>
  <si>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</si>
  <si>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</si>
  <si>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</si>
  <si>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</si>
  <si>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</si>
  <si>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</si>
  <si>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</si>
  <si>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</si>
  <si>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</si>
  <si>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</si>
  <si>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</si>
  <si>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</si>
  <si>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</si>
  <si>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</si>
  <si>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</si>
  <si>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</si>
  <si>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</si>
  <si>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</si>
  <si>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</si>
  <si>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</si>
  <si>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</si>
  <si>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</si>
  <si>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</si>
  <si>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</si>
  <si>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</si>
  <si>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</si>
  <si>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</si>
  <si>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</si>
  <si>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</si>
  <si>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</si>
  <si>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</si>
  <si>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</si>
  <si>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</si>
  <si>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</si>
  <si>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</si>
  <si>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</si>
  <si>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</si>
  <si>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</si>
  <si>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</si>
  <si>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</si>
  <si>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</si>
  <si>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</si>
  <si>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</si>
  <si>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</si>
  <si>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</si>
  <si>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</si>
  <si>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</si>
  <si>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</si>
  <si>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</si>
  <si>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</si>
  <si>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</si>
  <si>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</si>
  <si>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</si>
  <si>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</si>
  <si>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</si>
  <si>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</si>
  <si>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</si>
  <si>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</si>
  <si>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</si>
  <si>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</si>
  <si>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</si>
  <si>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</si>
  <si>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</si>
  <si>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</si>
  <si>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</si>
  <si>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</si>
  <si>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</si>
  <si>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</si>
  <si>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</si>
  <si>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</si>
  <si>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</si>
  <si>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</si>
  <si>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</si>
  <si>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</si>
  <si>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</si>
  <si>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</si>
  <si>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</si>
  <si>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</si>
  <si>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</si>
  <si>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</si>
  <si>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</si>
  <si>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</si>
  <si>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</si>
  <si>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</si>
  <si>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</si>
  <si>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</si>
  <si>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</si>
  <si>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</si>
  <si>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</si>
  <si>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</si>
  <si>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</si>
  <si>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</si>
  <si>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</si>
  <si>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</si>
  <si>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</si>
  <si>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</si>
  <si>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</si>
  <si>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</si>
  <si>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</si>
  <si>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</si>
  <si>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</si>
  <si>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</si>
  <si>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</si>
  <si>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</si>
  <si>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</si>
  <si>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</si>
  <si>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</si>
  <si>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</si>
  <si>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</si>
  <si>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</si>
  <si>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</si>
  <si>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</si>
  <si>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</si>
  <si>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</si>
  <si>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</si>
  <si>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</si>
  <si>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</si>
  <si>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</si>
  <si>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</si>
  <si>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</si>
  <si>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</si>
  <si>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</si>
  <si>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</si>
  <si>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</si>
  <si>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</si>
  <si>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</si>
  <si>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</si>
  <si>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</si>
  <si>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</si>
  <si>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</si>
  <si>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</si>
  <si>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</si>
  <si>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</si>
  <si>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</si>
  <si>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</si>
  <si>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</si>
  <si>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</si>
  <si>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</si>
  <si>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</si>
  <si>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</si>
  <si>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</si>
  <si>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</si>
  <si>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</si>
  <si>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</si>
  <si>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</si>
  <si>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</si>
  <si>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</si>
  <si>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</si>
  <si>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</si>
  <si>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</si>
  <si>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</si>
  <si>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</si>
  <si>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</si>
  <si>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</si>
  <si>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</si>
  <si>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</si>
  <si>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</si>
  <si>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</si>
  <si>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</si>
  <si>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</si>
  <si>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</si>
  <si>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</si>
  <si>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</si>
  <si>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</si>
  <si>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</si>
  <si>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</si>
  <si>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</si>
  <si>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</si>
  <si>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</si>
  <si>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</si>
  <si>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</si>
  <si>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</si>
  <si>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</si>
  <si>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</si>
  <si>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</si>
  <si>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</si>
  <si>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</si>
  <si>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</si>
  <si>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</si>
  <si>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</si>
  <si>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</si>
  <si>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</si>
  <si>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</si>
  <si>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</si>
  <si>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</si>
  <si>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</si>
  <si>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</si>
  <si>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</si>
  <si>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</si>
  <si>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</si>
  <si>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</si>
  <si>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</si>
  <si>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</si>
  <si>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</si>
  <si>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</si>
  <si>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</si>
  <si>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</si>
  <si>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</si>
  <si>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</si>
  <si>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</si>
  <si>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</si>
  <si>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</si>
  <si>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</si>
  <si>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</si>
  <si>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</si>
  <si>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</si>
  <si>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</si>
  <si>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</si>
  <si>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</si>
  <si>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</si>
  <si>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</si>
  <si>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</si>
  <si>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</si>
  <si>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</si>
  <si>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</si>
  <si>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</si>
  <si>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</si>
  <si>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</si>
  <si>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</si>
  <si>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</si>
  <si>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</si>
  <si>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</si>
  <si>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</si>
  <si>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</si>
  <si>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</si>
  <si>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</si>
  <si>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</si>
  <si>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</si>
  <si>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</si>
  <si>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</si>
  <si>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</si>
  <si>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</si>
  <si>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</si>
  <si>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</si>
  <si>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</si>
  <si>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</si>
  <si>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</si>
  <si>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</si>
  <si>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</si>
  <si>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</si>
  <si>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</si>
  <si>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</si>
  <si>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</si>
  <si>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</si>
  <si>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</si>
  <si>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</si>
  <si>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</si>
  <si>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</si>
  <si>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</si>
  <si>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</si>
  <si>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</si>
  <si>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</si>
  <si>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</si>
  <si>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</si>
  <si>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</si>
  <si>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</si>
  <si>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</si>
  <si>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</si>
  <si>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</si>
  <si>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</si>
  <si>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</si>
  <si>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</si>
  <si>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</si>
  <si>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</si>
  <si>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</si>
  <si>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</si>
  <si>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</si>
  <si>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</si>
  <si>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</si>
  <si>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</si>
  <si>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</si>
  <si>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</si>
  <si>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</si>
  <si>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</si>
  <si>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</si>
  <si>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</si>
  <si>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</si>
  <si>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</si>
  <si>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</si>
  <si>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</si>
  <si>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</si>
  <si>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</si>
  <si>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</si>
  <si>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</si>
  <si>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</si>
  <si>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</si>
  <si>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</si>
  <si>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</si>
  <si>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</si>
  <si>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</si>
  <si>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</si>
  <si>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</si>
  <si>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</si>
  <si>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</si>
  <si>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</si>
  <si>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</si>
  <si>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</si>
  <si>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</si>
  <si>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</si>
  <si>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</si>
  <si>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</si>
  <si>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</si>
  <si>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</si>
  <si>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</si>
  <si>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</si>
  <si>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</si>
  <si>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</si>
  <si>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</si>
  <si>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</si>
  <si>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</si>
  <si>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</si>
  <si>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</si>
  <si>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</si>
  <si>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</si>
  <si>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</si>
  <si>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</si>
  <si>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</si>
  <si>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</si>
  <si>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</si>
  <si>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</si>
  <si>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</si>
  <si>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</si>
  <si>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</si>
  <si>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</si>
  <si>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</si>
  <si>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</si>
  <si>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</si>
  <si>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</si>
  <si>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</si>
  <si>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</si>
  <si>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</si>
  <si>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</si>
  <si>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</si>
  <si>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</si>
  <si>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</si>
  <si>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</si>
  <si>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</si>
  <si>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</si>
  <si>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</si>
  <si>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</si>
  <si>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</si>
  <si>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</si>
  <si>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</si>
  <si>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</si>
  <si>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</si>
  <si>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</si>
  <si>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</si>
  <si>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</si>
  <si>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</si>
  <si>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</si>
  <si>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</si>
  <si>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</si>
  <si>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</si>
  <si>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</si>
  <si>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</si>
  <si>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</si>
  <si>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</si>
  <si>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</si>
  <si>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</si>
  <si>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</si>
  <si>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</si>
  <si>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</si>
  <si>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</si>
  <si>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</si>
  <si>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</si>
  <si>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</si>
  <si>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</si>
  <si>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</si>
  <si>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</si>
  <si>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</si>
  <si>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</si>
  <si>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</si>
  <si>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</si>
  <si>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</si>
  <si>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</si>
  <si>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</si>
  <si>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</si>
  <si>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</si>
  <si>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</si>
  <si>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</si>
  <si>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</si>
  <si>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</si>
  <si>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</si>
  <si>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</si>
  <si>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</si>
  <si>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</si>
  <si>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</si>
  <si>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</si>
  <si>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</si>
  <si>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</si>
  <si>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</si>
  <si>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</si>
  <si>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</si>
  <si>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</si>
  <si>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</si>
  <si>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</si>
  <si>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</si>
  <si>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</si>
  <si>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</si>
  <si>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</si>
  <si>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</si>
  <si>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</si>
  <si>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</si>
  <si>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</si>
  <si>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</si>
  <si>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</si>
  <si>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</si>
  <si>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</si>
  <si>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</si>
  <si>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</si>
  <si>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</si>
  <si>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</si>
  <si>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</si>
  <si>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</si>
  <si>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</si>
  <si>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</si>
  <si>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</si>
  <si>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</si>
  <si>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</si>
  <si>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</si>
  <si>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</si>
  <si>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</si>
  <si>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</si>
  <si>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</si>
  <si>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</si>
  <si>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</si>
  <si>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</si>
  <si>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</si>
  <si>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</si>
  <si>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</si>
  <si>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</si>
  <si>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</si>
  <si>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</si>
  <si>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</si>
  <si>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</si>
  <si>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</si>
  <si>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</si>
  <si>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</si>
  <si>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</si>
  <si>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</si>
  <si>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</si>
  <si>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</si>
  <si>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</si>
  <si>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</si>
  <si>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</si>
  <si>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</si>
  <si>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</si>
  <si>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</si>
  <si>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</si>
  <si>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</si>
  <si>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</si>
  <si>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</si>
  <si>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</si>
  <si>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</si>
  <si>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</si>
  <si>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</si>
  <si>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</si>
  <si>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</si>
  <si>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</si>
  <si>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</si>
  <si>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</si>
  <si>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</si>
  <si>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</si>
  <si>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</si>
  <si>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</si>
  <si>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</si>
  <si>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</si>
  <si>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</si>
  <si>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</si>
  <si>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</si>
  <si>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</si>
  <si>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</si>
  <si>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</si>
  <si>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</si>
  <si>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</si>
  <si>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</si>
  <si>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</si>
  <si>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</si>
  <si>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</si>
  <si>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</si>
  <si>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</si>
  <si>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</si>
  <si>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</si>
  <si>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</si>
  <si>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</si>
  <si>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</si>
  <si>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</si>
  <si>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</si>
  <si>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</si>
  <si>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</si>
  <si>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</si>
  <si>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</si>
  <si>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</si>
  <si>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</si>
  <si>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</si>
  <si>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</si>
  <si>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</si>
  <si>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</si>
  <si>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</si>
  <si>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</si>
  <si>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</si>
  <si>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</si>
  <si>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</si>
  <si>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</si>
  <si>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</si>
  <si>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</si>
  <si>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</si>
  <si>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</si>
  <si>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</si>
  <si>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</si>
  <si>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</si>
  <si>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</si>
  <si>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</si>
  <si>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</si>
  <si>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</si>
  <si>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</si>
  <si>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</si>
  <si>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</si>
  <si>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</si>
  <si>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</si>
  <si>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</si>
  <si>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</si>
  <si>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</si>
  <si>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</si>
  <si>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</si>
  <si>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</si>
  <si>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</si>
  <si>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</si>
  <si>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</si>
  <si>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</si>
  <si>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</si>
  <si>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</si>
  <si>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</si>
  <si>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</si>
  <si>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</si>
  <si>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</si>
  <si>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</si>
  <si>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</si>
  <si>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</si>
  <si>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</si>
  <si>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</si>
  <si>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</si>
  <si>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</si>
  <si>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</si>
  <si>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</si>
  <si>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</si>
  <si>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</si>
  <si>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</si>
  <si>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</si>
  <si>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</si>
  <si>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</si>
  <si>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</si>
  <si>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</si>
  <si>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</si>
  <si>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</si>
  <si>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</si>
  <si>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</si>
  <si>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</si>
  <si>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</si>
  <si>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</si>
  <si>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</si>
  <si>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</si>
  <si>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</si>
  <si>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</si>
  <si>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</si>
  <si>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</si>
  <si>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</si>
  <si>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</si>
  <si>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</si>
  <si>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</si>
  <si>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</si>
  <si>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</si>
  <si>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</si>
  <si>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</si>
  <si>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</si>
  <si>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</si>
  <si>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</si>
  <si>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</si>
  <si>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</si>
  <si>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</si>
  <si>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</si>
  <si>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</si>
  <si>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</si>
  <si>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</si>
  <si>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</si>
  <si>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</si>
  <si>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</si>
  <si>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</si>
  <si>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</si>
  <si>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</si>
  <si>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</si>
  <si>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</si>
  <si>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</si>
  <si>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</si>
  <si>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</si>
  <si>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</si>
  <si>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</si>
  <si>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</si>
  <si>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</si>
  <si>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</si>
  <si>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</si>
  <si>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</si>
  <si>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</si>
  <si>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</si>
  <si>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</si>
  <si>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</si>
  <si>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</si>
  <si>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</si>
  <si>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</si>
  <si>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</si>
  <si>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</si>
  <si>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</si>
  <si>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</si>
  <si>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</si>
  <si>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</si>
  <si>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</si>
  <si>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</si>
  <si>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</si>
  <si>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</si>
  <si>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</si>
  <si>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</si>
  <si>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</si>
  <si>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</si>
  <si>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</si>
  <si>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</si>
  <si>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</si>
  <si>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</si>
  <si>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</si>
  <si>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</si>
  <si>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</si>
  <si>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</si>
  <si>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</si>
  <si>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</si>
  <si>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</si>
  <si>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</si>
  <si>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</si>
  <si>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</si>
  <si>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</si>
  <si>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</si>
  <si>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</si>
  <si>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</si>
  <si>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</si>
  <si>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</si>
  <si>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</si>
  <si>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</si>
  <si>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</si>
  <si>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</si>
  <si>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</si>
  <si>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</si>
  <si>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</si>
  <si>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</si>
  <si>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</si>
  <si>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</si>
  <si>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</si>
  <si>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</si>
  <si>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</si>
  <si>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</si>
  <si>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</si>
  <si>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</si>
  <si>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</si>
  <si>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</si>
  <si>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</si>
  <si>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</si>
  <si>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</si>
  <si>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</si>
  <si>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</si>
  <si>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</si>
  <si>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</si>
  <si>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</si>
  <si>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</si>
  <si>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</si>
  <si>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</si>
  <si>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</si>
  <si>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</si>
  <si>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</si>
  <si>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</si>
  <si>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</si>
  <si>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</si>
  <si>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</si>
  <si>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</si>
  <si>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</si>
  <si>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</si>
  <si>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</si>
  <si>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</si>
  <si>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</si>
  <si>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</si>
  <si>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</si>
  <si>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</si>
  <si>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</si>
  <si>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</si>
  <si>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</si>
  <si>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</si>
  <si>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</si>
  <si>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</si>
  <si>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</si>
  <si>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</si>
  <si>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</si>
  <si>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</si>
  <si>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</si>
  <si>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</si>
  <si>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</si>
  <si>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</si>
  <si>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</si>
  <si>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</si>
  <si>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</si>
  <si>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</si>
  <si>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</si>
  <si>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</si>
  <si>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</si>
  <si>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</si>
  <si>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</si>
  <si>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</si>
  <si>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</si>
  <si>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</si>
  <si>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</si>
  <si>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</si>
  <si>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</si>
  <si>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</si>
  <si>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</si>
  <si>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</si>
  <si>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</si>
  <si>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</si>
  <si>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</si>
  <si>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</si>
  <si>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</si>
  <si>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</si>
  <si>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</si>
  <si>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</si>
  <si>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</si>
  <si>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</si>
  <si>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</si>
  <si>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</si>
  <si>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</si>
  <si>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</si>
  <si>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</si>
  <si>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</si>
  <si>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</si>
  <si>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</si>
  <si>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</si>
  <si>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</si>
  <si>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</si>
  <si>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</si>
  <si>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</si>
  <si>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</si>
  <si>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</si>
  <si>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</si>
  <si>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</si>
  <si>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</si>
  <si>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</si>
  <si>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</si>
  <si>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</si>
  <si>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</si>
  <si>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</si>
  <si>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</si>
  <si>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</si>
  <si>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</si>
  <si>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</si>
  <si>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</si>
  <si>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</si>
  <si>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</si>
  <si>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</si>
  <si>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</si>
  <si>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</si>
  <si>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</si>
  <si>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</si>
  <si>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</si>
  <si>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</si>
  <si>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</si>
  <si>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</si>
  <si>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</si>
  <si>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</si>
  <si>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</si>
  <si>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</si>
  <si>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</si>
  <si>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</si>
  <si>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</si>
  <si>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</si>
  <si>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</si>
  <si>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</si>
  <si>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</si>
  <si>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</si>
  <si>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</si>
  <si>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</si>
  <si>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</si>
  <si>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</si>
  <si>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</si>
  <si>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</si>
  <si>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</si>
  <si>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</si>
  <si>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</si>
  <si>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</si>
  <si>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</si>
  <si>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</si>
  <si>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</si>
  <si>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</si>
  <si>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</si>
  <si>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</si>
  <si>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</si>
  <si>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</si>
  <si>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</si>
  <si>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</si>
  <si>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</si>
  <si>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</si>
  <si>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</si>
  <si>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</si>
  <si>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</si>
  <si>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</si>
  <si>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</si>
  <si>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</si>
  <si>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</si>
  <si>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</si>
  <si>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</si>
  <si>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</si>
  <si>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</si>
  <si>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</si>
  <si>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</si>
  <si>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</si>
  <si>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</si>
  <si>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</si>
  <si>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</si>
  <si>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</si>
  <si>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</si>
  <si>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</si>
  <si>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</si>
  <si>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</si>
  <si>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</si>
  <si>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</si>
  <si>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</si>
  <si>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</si>
  <si>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</si>
  <si>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</si>
  <si>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</si>
  <si>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</si>
  <si>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</si>
  <si>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</si>
  <si>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</si>
  <si>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</si>
  <si>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</si>
  <si>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</si>
  <si>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</si>
  <si>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</si>
  <si>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</si>
  <si>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</si>
  <si>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</si>
  <si>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</si>
  <si>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</si>
  <si>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</si>
  <si>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</si>
  <si>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</si>
  <si>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</si>
  <si>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</si>
  <si>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</si>
  <si>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</si>
  <si>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</si>
  <si>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</si>
  <si>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</si>
  <si>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</si>
  <si>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</si>
  <si>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</si>
  <si>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</si>
  <si>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</si>
  <si>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</si>
  <si>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</si>
  <si>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</si>
  <si>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</si>
  <si>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</si>
  <si>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</si>
  <si>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</si>
  <si>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</si>
  <si>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</si>
  <si>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</si>
  <si>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</si>
  <si>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</si>
  <si>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</si>
  <si>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</si>
  <si>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</si>
  <si>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</si>
  <si>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</si>
  <si>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</si>
  <si>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</si>
  <si>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</si>
  <si>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</si>
  <si>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</si>
  <si>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</si>
  <si>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</si>
  <si>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</si>
  <si>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</si>
  <si>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</si>
  <si>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</si>
  <si>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</si>
  <si>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</si>
  <si>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</si>
  <si>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</si>
  <si>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</si>
  <si>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</si>
  <si>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</si>
  <si>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</si>
  <si>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</si>
  <si>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</si>
  <si>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</si>
  <si>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</si>
  <si>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</si>
  <si>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</si>
  <si>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</si>
  <si>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</si>
  <si>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</si>
  <si>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</si>
  <si>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</si>
  <si>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</si>
  <si>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</si>
  <si>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</si>
  <si>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</si>
  <si>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</si>
  <si>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</si>
  <si>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</si>
  <si>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</si>
  <si>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</si>
  <si>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</si>
  <si>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</si>
  <si>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</si>
  <si>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</si>
  <si>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</si>
  <si>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</si>
  <si>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</si>
  <si>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</si>
  <si>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</si>
  <si>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</si>
  <si>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</si>
  <si>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</si>
  <si>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</si>
  <si>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</si>
  <si>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</si>
  <si>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</si>
  <si>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</si>
  <si>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</si>
  <si>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</si>
  <si>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</si>
  <si>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</si>
  <si>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</si>
  <si>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</si>
  <si>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</si>
  <si>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</si>
  <si>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</si>
  <si>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</si>
  <si>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</si>
  <si>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</si>
  <si>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</si>
  <si>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</si>
  <si>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</si>
  <si>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</si>
  <si>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</si>
  <si>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</si>
  <si>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</si>
  <si>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</si>
  <si>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</si>
  <si>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</si>
  <si>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</si>
  <si>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</si>
  <si>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</si>
  <si>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</si>
  <si>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</si>
  <si>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</si>
  <si>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</si>
  <si>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</si>
  <si>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</si>
  <si>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</si>
  <si>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</si>
  <si>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</si>
  <si>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</si>
  <si>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</si>
  <si>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</si>
  <si>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</si>
  <si>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</si>
  <si>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</si>
  <si>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</si>
  <si>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</si>
  <si>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</si>
  <si>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</si>
  <si>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</si>
  <si>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</si>
  <si>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</si>
  <si>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</si>
  <si>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</si>
  <si>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</si>
  <si>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</si>
  <si>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</si>
  <si>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</si>
  <si>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</si>
  <si>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</si>
  <si>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</si>
  <si>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</si>
  <si>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</si>
  <si>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</si>
  <si>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</si>
  <si>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</si>
  <si>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</si>
  <si>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</si>
  <si>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</si>
  <si>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</si>
  <si>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</si>
  <si>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</si>
  <si>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</si>
  <si>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</si>
  <si>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</si>
  <si>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</si>
  <si>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</si>
  <si>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</si>
  <si>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</si>
  <si>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</si>
  <si>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</si>
  <si>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</si>
  <si>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</si>
  <si>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</si>
  <si>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</si>
  <si>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</si>
  <si>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</si>
  <si>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</si>
  <si>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</si>
  <si>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</si>
  <si>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</si>
  <si>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</si>
  <si>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</si>
  <si>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</si>
  <si>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</si>
  <si>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</si>
  <si>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</si>
  <si>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</si>
  <si>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</si>
  <si>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</si>
  <si>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</si>
  <si>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</si>
  <si>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</si>
  <si>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</si>
  <si>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</si>
  <si>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</si>
  <si>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</si>
  <si>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</si>
  <si>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</si>
  <si>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</si>
  <si>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</si>
  <si>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</si>
  <si>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</si>
  <si>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</si>
  <si>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</si>
  <si>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</si>
  <si>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</si>
  <si>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</si>
  <si>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</si>
  <si>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</si>
  <si>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</si>
  <si>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</si>
  <si>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</si>
  <si>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</si>
  <si>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</si>
  <si>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</si>
  <si>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</si>
  <si>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</si>
  <si>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</si>
  <si>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</si>
  <si>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</si>
  <si>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</si>
  <si>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</si>
  <si>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</si>
  <si>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</si>
  <si>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</si>
  <si>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</si>
  <si>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</si>
  <si>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</si>
  <si>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</si>
  <si>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</si>
  <si>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</si>
  <si>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</si>
  <si>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</si>
  <si>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</si>
  <si>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</si>
  <si>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</si>
  <si>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</si>
  <si>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</si>
  <si>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</si>
  <si>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</si>
  <si>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</si>
  <si>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</si>
  <si>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</si>
  <si>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</si>
  <si>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</si>
  <si>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</si>
  <si>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</si>
  <si>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</si>
  <si>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</si>
  <si>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</si>
  <si>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</si>
  <si>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</si>
  <si>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</si>
  <si>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</si>
  <si>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</si>
  <si>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</si>
  <si>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</si>
  <si>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</si>
  <si>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</si>
  <si>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</si>
  <si>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</si>
  <si>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</si>
  <si>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</si>
  <si>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</si>
  <si>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</si>
  <si>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</si>
  <si>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</si>
  <si>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</si>
  <si>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</si>
  <si>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</si>
  <si>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</si>
  <si>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</si>
  <si>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</si>
  <si>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</si>
  <si>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</si>
  <si>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</si>
  <si>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</si>
  <si>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</si>
  <si>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</si>
  <si>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</si>
  <si>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</si>
  <si>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</si>
  <si>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</si>
  <si>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</si>
  <si>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</si>
  <si>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</si>
  <si>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</si>
  <si>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</si>
  <si>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</si>
  <si>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</si>
  <si>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</si>
  <si>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</si>
  <si>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</si>
  <si>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</si>
  <si>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</si>
  <si>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</si>
  <si>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</si>
  <si>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</si>
  <si>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</si>
  <si>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</si>
  <si>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</si>
  <si>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</si>
  <si>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</si>
  <si>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</si>
  <si>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</si>
  <si>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</si>
  <si>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</si>
  <si>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</si>
  <si>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</si>
  <si>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</si>
  <si>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</si>
  <si>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</si>
  <si>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</si>
  <si>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</si>
  <si>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</si>
  <si>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</si>
  <si>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</si>
  <si>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</si>
  <si>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</si>
  <si>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</si>
  <si>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</si>
  <si>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</si>
  <si>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</si>
  <si>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</si>
  <si>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</si>
  <si>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</si>
  <si>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</si>
  <si>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</si>
  <si>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</si>
  <si>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</si>
  <si>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</si>
  <si>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</si>
  <si>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</si>
  <si>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</si>
  <si>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</si>
  <si>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</si>
  <si>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</si>
  <si>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</si>
  <si>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</si>
  <si>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</si>
  <si>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</si>
  <si>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</si>
  <si>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</si>
  <si>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</si>
  <si>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</si>
  <si>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</si>
  <si>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</si>
  <si>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</si>
  <si>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</si>
  <si>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</si>
  <si>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</si>
  <si>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</si>
  <si>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</si>
  <si>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</si>
  <si>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</si>
  <si>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</si>
  <si>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</si>
  <si>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</si>
  <si>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</si>
  <si>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</si>
  <si>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</si>
  <si>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</si>
  <si>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</si>
  <si>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</si>
  <si>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</si>
  <si>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</si>
  <si>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</si>
  <si>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</si>
  <si>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</si>
  <si>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</si>
  <si>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</si>
  <si>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</si>
  <si>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</si>
  <si>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</si>
  <si>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</si>
  <si>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</si>
  <si>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</si>
  <si>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</si>
  <si>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</si>
  <si>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</si>
  <si>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</si>
  <si>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</si>
  <si>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</si>
  <si>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</si>
  <si>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</si>
  <si>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</si>
  <si>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</si>
  <si>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</si>
  <si>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</si>
  <si>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</si>
  <si>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</si>
  <si>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</si>
  <si>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</si>
  <si>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</si>
  <si>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</si>
  <si>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</si>
  <si>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</si>
  <si>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</si>
  <si>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</si>
  <si>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</si>
  <si>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</si>
  <si>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</si>
  <si>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</si>
  <si>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</si>
  <si>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</si>
  <si>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</si>
  <si>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</si>
  <si>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</si>
  <si>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</si>
  <si>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</si>
  <si>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</si>
  <si>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</si>
  <si>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</si>
  <si>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</si>
  <si>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</si>
  <si>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</si>
  <si>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</si>
  <si>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</si>
  <si>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</si>
  <si>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</si>
  <si>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</si>
  <si>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</si>
  <si>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</si>
  <si>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</si>
  <si>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</si>
  <si>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</si>
  <si>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</si>
  <si>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</si>
  <si>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</si>
  <si>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</si>
  <si>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</si>
  <si>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</si>
  <si>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</si>
  <si>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</si>
  <si>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</si>
  <si>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</si>
  <si>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</si>
  <si>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</si>
  <si>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</si>
  <si>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</si>
  <si>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</si>
  <si>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</si>
  <si>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</si>
  <si>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</si>
  <si>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</si>
  <si>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</si>
  <si>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</si>
  <si>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</si>
  <si>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</si>
  <si>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</si>
  <si>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</si>
  <si>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</si>
  <si>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</si>
  <si>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</si>
  <si>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</si>
  <si>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</si>
  <si>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</si>
  <si>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</si>
  <si>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</si>
  <si>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</si>
  <si>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</si>
  <si>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</si>
  <si>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</si>
  <si>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</si>
  <si>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</si>
  <si>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</si>
  <si>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</si>
  <si>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</si>
  <si>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</si>
  <si>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</si>
  <si>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</si>
  <si>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</si>
  <si>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</si>
  <si>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</si>
  <si>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</si>
  <si>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</si>
  <si>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</si>
  <si>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</si>
  <si>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</si>
  <si>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</si>
  <si>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</si>
  <si>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</si>
  <si>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</si>
  <si>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</si>
  <si>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</si>
  <si>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</si>
  <si>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</si>
  <si>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</si>
  <si>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</si>
  <si>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</si>
  <si>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</si>
  <si>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</si>
  <si>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</si>
  <si>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</si>
  <si>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</si>
  <si>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</si>
  <si>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</si>
  <si>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</si>
  <si>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</si>
  <si>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</si>
  <si>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</si>
  <si>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</si>
  <si>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</si>
  <si>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</si>
  <si>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</si>
  <si>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</si>
  <si>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</si>
  <si>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</si>
  <si>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</si>
  <si>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</si>
  <si>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</si>
  <si>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</si>
  <si>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</si>
  <si>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</si>
  <si>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</si>
  <si>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</si>
  <si>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</si>
  <si>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</si>
  <si>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</si>
  <si>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</si>
  <si>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</si>
  <si>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</si>
  <si>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</si>
  <si>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</si>
  <si>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</si>
  <si>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</si>
  <si>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</si>
  <si>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</si>
  <si>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</si>
  <si>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</si>
  <si>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</si>
  <si>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</si>
  <si>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</si>
  <si>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</si>
  <si>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</si>
  <si>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</si>
  <si>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</si>
  <si>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</si>
  <si>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</si>
  <si>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</si>
  <si>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</si>
  <si>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</si>
  <si>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</si>
  <si>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</si>
  <si>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</si>
  <si>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</si>
  <si>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</si>
  <si>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</si>
  <si>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</si>
  <si>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</si>
  <si>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</si>
  <si>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</si>
  <si>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</si>
  <si>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</si>
  <si>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</si>
  <si>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</si>
  <si>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</si>
  <si>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</si>
  <si>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</si>
  <si>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</si>
  <si>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</si>
  <si>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</si>
  <si>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</si>
  <si>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</si>
  <si>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</si>
  <si>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</si>
  <si>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</si>
  <si>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</si>
  <si>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</si>
  <si>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</si>
  <si>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</si>
  <si>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</si>
  <si>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</si>
  <si>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</si>
  <si>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</si>
  <si>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</si>
  <si>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</si>
  <si>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</si>
  <si>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</si>
  <si>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</si>
  <si>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</si>
  <si>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</si>
  <si>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</si>
  <si>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</si>
  <si>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</si>
  <si>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</si>
  <si>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</si>
  <si>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</si>
  <si>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</si>
  <si>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</si>
  <si>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</si>
  <si>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</si>
  <si>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</si>
  <si>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</si>
  <si>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</si>
  <si>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</si>
  <si>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</si>
  <si>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</si>
  <si>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</si>
  <si>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</si>
  <si>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</si>
  <si>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</si>
  <si>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</si>
  <si>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</si>
  <si>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</si>
  <si>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</si>
  <si>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</si>
  <si>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</si>
  <si>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</si>
  <si>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</si>
  <si>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</si>
  <si>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</si>
  <si>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</si>
  <si>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</si>
  <si>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</si>
  <si>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</si>
  <si>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</si>
  <si>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</si>
  <si>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</si>
  <si>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</si>
  <si>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</si>
  <si>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</si>
  <si>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</si>
  <si>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</si>
  <si>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</si>
  <si>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</si>
  <si>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</si>
  <si>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</si>
  <si>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</si>
  <si>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</si>
  <si>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</si>
  <si>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</si>
  <si>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</si>
  <si>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</si>
  <si>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</si>
  <si>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</si>
  <si>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</si>
  <si>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</si>
  <si>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</si>
  <si>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</si>
  <si>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</si>
  <si>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</si>
  <si>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</si>
  <si>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</si>
  <si>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</si>
  <si>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</si>
  <si>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</si>
  <si>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</si>
  <si>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</si>
  <si>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</si>
  <si>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</si>
  <si>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</si>
  <si>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</si>
  <si>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</si>
  <si>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</si>
  <si>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</si>
  <si>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</si>
  <si>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</si>
  <si>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</si>
  <si>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</si>
  <si>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</si>
  <si>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</si>
  <si>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</si>
  <si>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</si>
  <si>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</si>
  <si>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</si>
  <si>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</si>
  <si>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</si>
  <si>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</si>
  <si>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</si>
  <si>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</si>
  <si>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</si>
  <si>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</si>
  <si>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</si>
  <si>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</si>
  <si>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</si>
  <si>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</si>
  <si>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</si>
  <si>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</si>
  <si>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</si>
  <si>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</si>
  <si>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</si>
  <si>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</si>
  <si>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</si>
  <si>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</si>
  <si>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</si>
  <si>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</si>
  <si>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</si>
  <si>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</si>
  <si>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</si>
  <si>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</si>
  <si>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</si>
  <si>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</si>
  <si>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</si>
  <si>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</si>
  <si>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</si>
  <si>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</si>
  <si>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</si>
  <si>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</si>
  <si>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</si>
  <si>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</si>
  <si>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</si>
  <si>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</si>
  <si>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</si>
  <si>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</si>
  <si>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</si>
  <si>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</si>
  <si>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</si>
  <si>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</si>
  <si>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</si>
  <si>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</si>
  <si>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</si>
  <si>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</si>
  <si>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</si>
  <si>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</si>
  <si>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</si>
  <si>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</si>
  <si>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</si>
  <si>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</si>
  <si>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</si>
  <si>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</si>
  <si>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</si>
  <si>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</si>
  <si>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</si>
  <si>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</si>
  <si>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</si>
  <si>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</si>
  <si>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</si>
  <si>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</si>
  <si>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</si>
  <si>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</si>
  <si>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</si>
  <si>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</si>
  <si>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</si>
  <si>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</si>
  <si>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</si>
  <si>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</si>
  <si>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</si>
  <si>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</si>
  <si>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</si>
  <si>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</si>
  <si>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</si>
  <si>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</si>
  <si>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</si>
  <si>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</si>
  <si>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</si>
  <si>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</si>
  <si>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</si>
  <si>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</si>
  <si>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</si>
  <si>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</si>
  <si>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</si>
  <si>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</si>
  <si>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</si>
  <si>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</si>
  <si>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</si>
  <si>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</si>
  <si>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</si>
  <si>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</si>
  <si>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</si>
  <si>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</si>
  <si>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</si>
  <si>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</si>
  <si>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</si>
  <si>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</si>
  <si>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</si>
  <si>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</si>
  <si>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</si>
  <si>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</si>
  <si>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</si>
  <si>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</si>
  <si>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</si>
  <si>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</si>
  <si>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</si>
  <si>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</si>
  <si>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</si>
  <si>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</si>
  <si>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</si>
  <si>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</si>
  <si>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</si>
  <si>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</si>
  <si>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</si>
  <si>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</si>
  <si>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</si>
  <si>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</si>
  <si>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</si>
  <si>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</si>
  <si>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</si>
  <si>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</si>
  <si>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</si>
  <si>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</si>
  <si>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</si>
  <si>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</si>
  <si>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</si>
  <si>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</si>
  <si>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</si>
  <si>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</si>
  <si>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</si>
  <si>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</si>
  <si>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</si>
  <si>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</si>
  <si>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</si>
  <si>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</si>
  <si>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</si>
  <si>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</si>
  <si>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</si>
  <si>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</si>
  <si>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</si>
  <si>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</si>
  <si>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</si>
  <si>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</si>
  <si>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</si>
  <si>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</si>
  <si>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</si>
  <si>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</si>
  <si>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</si>
  <si>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</si>
  <si>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</si>
  <si>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</si>
  <si>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</si>
  <si>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</si>
  <si>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</si>
  <si>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</si>
  <si>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</si>
  <si>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</si>
  <si>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</si>
  <si>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</si>
  <si>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</si>
  <si>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</si>
  <si>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</si>
  <si>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</si>
  <si>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</si>
  <si>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</si>
  <si>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</si>
  <si>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</si>
  <si>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</si>
  <si>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</si>
  <si>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</si>
  <si>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</si>
  <si>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</si>
  <si>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</si>
  <si>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</si>
  <si>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</si>
  <si>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</si>
  <si>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</si>
  <si>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</si>
  <si>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</si>
  <si>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</si>
  <si>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</si>
  <si>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</si>
  <si>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</si>
  <si>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</si>
  <si>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</si>
  <si>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</si>
  <si>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</si>
  <si>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</si>
  <si>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</si>
  <si>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</si>
  <si>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</si>
  <si>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</si>
  <si>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</si>
  <si>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</si>
  <si>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</si>
  <si>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</si>
  <si>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</si>
  <si>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</si>
  <si>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</si>
  <si>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</si>
  <si>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</si>
  <si>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</si>
  <si>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</si>
  <si>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</si>
  <si>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</si>
  <si>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</si>
  <si>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</si>
  <si>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</si>
  <si>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</si>
  <si>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</si>
  <si>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</si>
  <si>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</si>
  <si>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</si>
  <si>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</si>
  <si>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</si>
  <si>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</si>
  <si>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</si>
  <si>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</si>
  <si>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</si>
  <si>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</si>
  <si>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</si>
  <si>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</si>
  <si>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</si>
  <si>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</si>
  <si>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</si>
  <si>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</si>
  <si>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</si>
  <si>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</si>
  <si>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</si>
  <si>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</si>
  <si>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</si>
  <si>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</si>
  <si>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</si>
  <si>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</si>
  <si>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</si>
  <si>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</si>
  <si>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</si>
  <si>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</si>
  <si>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</si>
  <si>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</si>
  <si>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</si>
  <si>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</si>
  <si>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</si>
  <si>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</si>
  <si>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</si>
  <si>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</si>
  <si>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</si>
  <si>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</si>
  <si>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</si>
  <si>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</si>
  <si>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</si>
  <si>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</si>
  <si>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</si>
  <si>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</si>
  <si>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</si>
  <si>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</si>
  <si>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</si>
  <si>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</si>
  <si>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</si>
  <si>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</si>
  <si>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</si>
  <si>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</si>
  <si>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</si>
  <si>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</si>
  <si>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</si>
  <si>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</si>
  <si>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</si>
  <si>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</si>
  <si>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</si>
  <si>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</si>
  <si>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</si>
  <si>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</si>
  <si>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</si>
  <si>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</si>
  <si>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</si>
  <si>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</si>
  <si>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</si>
  <si>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</si>
  <si>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</si>
  <si>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</si>
  <si>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</si>
  <si>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</si>
  <si>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</si>
  <si>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</si>
  <si>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</si>
  <si>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</si>
  <si>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</si>
  <si>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</si>
  <si>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</si>
  <si>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</si>
  <si>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</si>
  <si>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</si>
  <si>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</si>
  <si>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</si>
  <si>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</si>
  <si>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</si>
  <si>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</si>
  <si>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</si>
  <si>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</si>
  <si>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</si>
  <si>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</si>
  <si>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</si>
  <si>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</si>
  <si>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</si>
  <si>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</si>
  <si>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</si>
  <si>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</si>
  <si>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</si>
  <si>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</si>
  <si>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</si>
  <si>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</si>
  <si>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</si>
  <si>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</si>
  <si>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</si>
  <si>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</si>
  <si>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</si>
  <si>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</si>
  <si>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</si>
  <si>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</si>
  <si>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</si>
  <si>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</si>
  <si>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</si>
  <si>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</si>
  <si>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</si>
  <si>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</si>
  <si>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</si>
  <si>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</si>
  <si>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</si>
  <si>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</si>
  <si>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</si>
  <si>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</si>
  <si>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</si>
  <si>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</si>
  <si>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</si>
  <si>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</si>
  <si>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</si>
  <si>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</si>
  <si>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</si>
  <si>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</si>
  <si>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</si>
  <si>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</si>
  <si>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</si>
  <si>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</si>
  <si>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</si>
  <si>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</si>
  <si>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</si>
  <si>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</si>
  <si>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</si>
  <si>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</si>
  <si>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</si>
  <si>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</si>
  <si>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</si>
  <si>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</si>
  <si>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</si>
  <si>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</si>
  <si>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</si>
  <si>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</si>
  <si>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</si>
  <si>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</si>
  <si>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</si>
  <si>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</si>
  <si>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</si>
  <si>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</si>
  <si>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</si>
  <si>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</si>
  <si>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</si>
  <si>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</si>
  <si>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</si>
  <si>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</si>
  <si>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</si>
  <si>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</si>
  <si>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</si>
  <si>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</si>
  <si>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</si>
  <si>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</si>
  <si>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</si>
  <si>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</si>
  <si>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</si>
  <si>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</si>
  <si>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</si>
  <si>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</si>
  <si>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</si>
  <si>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</si>
  <si>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</si>
  <si>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</si>
  <si>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</si>
  <si>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</si>
  <si>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</si>
  <si>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</si>
  <si>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</si>
  <si>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</si>
  <si>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</si>
  <si>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</si>
  <si>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</si>
  <si>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</si>
  <si>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</si>
  <si>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</si>
  <si>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</si>
  <si>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</si>
  <si>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</si>
  <si>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</si>
  <si>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</si>
  <si>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</si>
  <si>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</si>
  <si>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</si>
  <si>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</si>
  <si>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</si>
  <si>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</si>
  <si>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</si>
  <si>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</si>
  <si>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</si>
  <si>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</si>
  <si>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</si>
  <si>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</si>
  <si>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</si>
  <si>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</si>
  <si>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</si>
  <si>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</si>
  <si>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</si>
  <si>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</si>
  <si>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</si>
  <si>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</si>
  <si>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</si>
  <si>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</si>
  <si>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</si>
  <si>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</si>
  <si>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</si>
  <si>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</si>
  <si>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</si>
  <si>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</si>
  <si>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</si>
  <si>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</si>
  <si>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</si>
  <si>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</si>
  <si>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</si>
  <si>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</si>
  <si>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</si>
  <si>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</si>
  <si>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</si>
  <si>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</si>
  <si>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</si>
  <si>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</si>
  <si>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</si>
  <si>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</si>
  <si>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</si>
  <si>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</si>
  <si>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</si>
  <si>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</si>
  <si>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</si>
  <si>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</si>
  <si>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</si>
  <si>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</si>
  <si>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</si>
  <si>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</si>
  <si>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</si>
  <si>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</si>
  <si>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</si>
  <si>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</si>
  <si>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</si>
  <si>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</si>
  <si>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</si>
  <si>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</si>
  <si>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</si>
  <si>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</si>
  <si>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</si>
  <si>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</si>
  <si>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</si>
  <si>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</si>
  <si>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</si>
  <si>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</si>
  <si>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</si>
  <si>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</si>
  <si>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</si>
  <si>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</si>
  <si>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</si>
  <si>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</si>
  <si>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</si>
  <si>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</si>
  <si>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</si>
  <si>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</si>
  <si>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</si>
  <si>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</si>
  <si>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</si>
  <si>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</si>
  <si>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</si>
  <si>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</si>
  <si>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</si>
  <si>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</si>
  <si>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</si>
  <si>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</si>
  <si>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</si>
  <si>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</si>
  <si>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</si>
  <si>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</si>
  <si>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</si>
  <si>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</si>
  <si>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</si>
  <si>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</si>
  <si>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</si>
  <si>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</si>
  <si>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</si>
  <si>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</si>
  <si>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</si>
  <si>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</si>
  <si>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</si>
  <si>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</si>
  <si>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</si>
  <si>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</si>
  <si>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</si>
  <si>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</si>
  <si>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</si>
  <si>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</si>
  <si>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</si>
  <si>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</si>
  <si>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</si>
  <si>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</si>
  <si>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</si>
  <si>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</si>
  <si>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</si>
  <si>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</si>
  <si>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</si>
  <si>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</si>
  <si>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</si>
  <si>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</si>
  <si>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</si>
  <si>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</si>
  <si>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</si>
  <si>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</si>
  <si>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</si>
  <si>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</si>
  <si>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</si>
  <si>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</si>
  <si>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</si>
  <si>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</si>
  <si>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</si>
  <si>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</si>
  <si>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</si>
  <si>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</si>
  <si>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</si>
  <si>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</si>
  <si>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</si>
  <si>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</si>
  <si>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</si>
  <si>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</si>
  <si>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</si>
  <si>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</si>
  <si>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</si>
  <si>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</si>
  <si>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</si>
  <si>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</si>
  <si>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</si>
  <si>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</si>
  <si>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</si>
  <si>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</si>
  <si>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</si>
  <si>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</si>
  <si>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</si>
  <si>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</si>
  <si>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</si>
  <si>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</si>
  <si>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</si>
  <si>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</si>
  <si>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</si>
  <si>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</si>
  <si>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</si>
  <si>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</si>
  <si>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</si>
  <si>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</si>
  <si>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</si>
  <si>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</si>
  <si>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</si>
  <si>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</si>
  <si>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</si>
  <si>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</si>
  <si>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</si>
  <si>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</si>
  <si>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</si>
  <si>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</si>
  <si>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</si>
  <si>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</si>
  <si>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</si>
  <si>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</si>
  <si>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</si>
  <si>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</si>
  <si>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</si>
  <si>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</si>
  <si>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</si>
  <si>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</si>
  <si>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</si>
  <si>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</si>
  <si>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</si>
  <si>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</si>
  <si>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</si>
  <si>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</si>
  <si>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</si>
  <si>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</si>
  <si>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</si>
  <si>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</si>
  <si>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</si>
  <si>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</si>
  <si>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</si>
  <si>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</si>
  <si>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</si>
  <si>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</si>
  <si>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</si>
  <si>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</si>
  <si>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</si>
  <si>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</si>
  <si>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</si>
  <si>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</si>
  <si>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</si>
  <si>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</si>
  <si>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</si>
  <si>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</si>
  <si>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</si>
  <si>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</si>
  <si>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</si>
  <si>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</si>
  <si>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</si>
  <si>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</si>
  <si>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</si>
  <si>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</si>
  <si>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</si>
  <si>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</si>
  <si>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</si>
  <si>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</si>
  <si>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</si>
  <si>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</si>
  <si>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</si>
  <si>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</si>
  <si>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</si>
  <si>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</si>
  <si>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</si>
  <si>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</si>
  <si>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</si>
  <si>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</si>
  <si>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</si>
  <si>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</si>
  <si>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</si>
  <si>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</si>
  <si>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</si>
  <si>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</si>
  <si>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</si>
  <si>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</si>
  <si>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</si>
  <si>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</si>
  <si>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</si>
  <si>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</si>
  <si>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</si>
  <si>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</si>
  <si>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</si>
  <si>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</si>
  <si>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</si>
  <si>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</si>
  <si>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</si>
  <si>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</si>
  <si>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</si>
  <si>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</si>
  <si>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</si>
  <si>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</si>
  <si>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</si>
  <si>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</si>
  <si>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</si>
  <si>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</si>
  <si>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</si>
  <si>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</si>
  <si>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</si>
  <si>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</si>
  <si>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</si>
  <si>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</si>
  <si>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</si>
  <si>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</si>
  <si>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</si>
  <si>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</si>
  <si>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</si>
  <si>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</si>
  <si>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</si>
  <si>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</si>
  <si>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</si>
  <si>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</si>
  <si>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</si>
  <si>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</si>
  <si>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</si>
  <si>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</si>
  <si>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</si>
  <si>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</si>
  <si>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</si>
  <si>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</si>
  <si>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</si>
  <si>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</si>
  <si>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</si>
  <si>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</si>
  <si>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</si>
  <si>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</si>
  <si>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</si>
  <si>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</si>
  <si>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</si>
  <si>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</si>
  <si>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</si>
  <si>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</si>
  <si>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</si>
  <si>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</si>
  <si>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</si>
  <si>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</si>
  <si>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</si>
  <si>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</si>
  <si>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</si>
  <si>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</si>
  <si>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</si>
  <si>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</si>
  <si>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</si>
  <si>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</si>
  <si>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</si>
  <si>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</si>
  <si>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</si>
  <si>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</si>
  <si>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</si>
  <si>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</si>
  <si>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</si>
  <si>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</si>
  <si>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</si>
  <si>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</si>
  <si>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</si>
  <si>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</si>
  <si>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</si>
  <si>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</si>
  <si>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</si>
  <si>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</si>
  <si>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</si>
  <si>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</si>
  <si>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</si>
  <si>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</si>
  <si>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</si>
  <si>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</si>
  <si>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</si>
  <si>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</si>
  <si>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</si>
  <si>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</si>
  <si>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</si>
  <si>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</si>
  <si>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</si>
  <si>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</si>
  <si>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</si>
  <si>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</si>
  <si>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</si>
  <si>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</si>
  <si>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</si>
  <si>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</si>
  <si>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</si>
  <si>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</si>
  <si>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</si>
  <si>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</si>
  <si>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</si>
  <si>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</si>
  <si>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</si>
  <si>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</si>
  <si>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</si>
  <si>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</si>
  <si>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</si>
  <si>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</si>
  <si>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</si>
  <si>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</si>
  <si>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</si>
  <si>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</si>
  <si>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</si>
  <si>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</si>
  <si>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</si>
  <si>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</si>
  <si>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</si>
  <si>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</si>
  <si>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</si>
  <si>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</si>
  <si>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</si>
  <si>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</si>
  <si>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</si>
  <si>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</si>
  <si>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</si>
  <si>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</si>
  <si>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</si>
  <si>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</si>
  <si>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</si>
  <si>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</si>
  <si>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</si>
  <si>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</si>
  <si>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</si>
  <si>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</si>
  <si>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</si>
  <si>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</si>
  <si>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</si>
  <si>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</si>
  <si>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</si>
  <si>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</si>
  <si>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</si>
  <si>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</si>
  <si>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</si>
  <si>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</si>
  <si>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</si>
  <si>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</si>
  <si>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</si>
  <si>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</si>
  <si>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</si>
  <si>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</si>
  <si>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</si>
  <si>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</si>
  <si>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</si>
  <si>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</si>
  <si>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</si>
  <si>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</si>
  <si>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</si>
  <si>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</si>
  <si>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</si>
  <si>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</si>
  <si>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</si>
  <si>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</si>
  <si>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</si>
  <si>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</si>
  <si>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</si>
  <si>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</si>
  <si>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</si>
  <si>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</si>
  <si>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</si>
  <si>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</si>
  <si>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</si>
  <si>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</si>
  <si>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</si>
  <si>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</si>
  <si>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</si>
  <si>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</si>
  <si>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</si>
  <si>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</si>
  <si>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</si>
  <si>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</si>
  <si>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</si>
  <si>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</si>
  <si>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</si>
  <si>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</si>
  <si>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</si>
  <si>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</si>
  <si>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</si>
  <si>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</si>
  <si>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</si>
  <si>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</si>
  <si>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</si>
  <si>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</si>
  <si>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</si>
  <si>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</si>
  <si>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</si>
  <si>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</si>
  <si>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</si>
  <si>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</si>
  <si>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</si>
  <si>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</si>
  <si>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</si>
  <si>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</si>
  <si>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</si>
  <si>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</si>
  <si>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</si>
  <si>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</si>
  <si>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</si>
  <si>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</si>
  <si>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</si>
  <si>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</si>
  <si>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</si>
  <si>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</si>
  <si>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</si>
  <si>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</si>
  <si>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</si>
  <si>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</si>
  <si>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</si>
  <si>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</si>
  <si>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</si>
  <si>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</si>
  <si>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</si>
  <si>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</si>
  <si>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</si>
  <si>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</si>
  <si>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</si>
  <si>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</si>
  <si>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</si>
  <si>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</si>
  <si>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</si>
  <si>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</si>
  <si>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</si>
  <si>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</si>
  <si>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</si>
  <si>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</si>
  <si>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</si>
  <si>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</si>
  <si>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</si>
  <si>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</si>
  <si>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</si>
  <si>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</si>
  <si>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</si>
  <si>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</si>
  <si>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</si>
  <si>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</si>
  <si>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</si>
  <si>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</si>
  <si>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</si>
  <si>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</si>
  <si>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</si>
  <si>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</si>
  <si>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</si>
  <si>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</si>
  <si>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</si>
  <si>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</si>
  <si>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</si>
  <si>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</si>
  <si>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</si>
  <si>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</si>
  <si>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</si>
  <si>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</si>
  <si>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</si>
  <si>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</si>
  <si>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</si>
  <si>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</si>
  <si>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</si>
  <si>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</si>
  <si>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</si>
  <si>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</si>
  <si>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</si>
  <si>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</si>
  <si>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</si>
  <si>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</si>
  <si>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</si>
  <si>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</si>
  <si>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</si>
  <si>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</si>
  <si>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</si>
  <si>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</si>
  <si>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</si>
  <si>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</si>
  <si>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</si>
  <si>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</si>
  <si>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</si>
  <si>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</si>
  <si>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</si>
  <si>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</si>
  <si>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</si>
  <si>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</si>
  <si>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</si>
  <si>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</si>
  <si>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</si>
  <si>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</si>
  <si>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</si>
  <si>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</si>
  <si>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</si>
  <si>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</si>
  <si>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</si>
  <si>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</si>
  <si>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</si>
  <si>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</si>
  <si>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</si>
  <si>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</si>
  <si>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</si>
  <si>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</si>
  <si>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</si>
  <si>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</si>
  <si>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</si>
  <si>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</si>
  <si>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</si>
  <si>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</si>
  <si>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</si>
  <si>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</si>
  <si>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</si>
  <si>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</si>
  <si>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</si>
  <si>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</si>
  <si>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</si>
  <si>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</si>
  <si>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</si>
  <si>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</si>
  <si>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</si>
  <si>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</si>
  <si>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</si>
  <si>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</si>
  <si>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</si>
  <si>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</si>
  <si>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</si>
  <si>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</si>
  <si>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</si>
  <si>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</si>
  <si>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</si>
  <si>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</si>
  <si>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</si>
  <si>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</si>
  <si>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</si>
  <si>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</si>
  <si>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</si>
  <si>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</si>
  <si>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</si>
  <si>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</si>
  <si>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</si>
  <si>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</si>
  <si>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</si>
  <si>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</si>
  <si>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</si>
  <si>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</si>
  <si>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</si>
  <si>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</si>
  <si>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</si>
  <si>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</si>
  <si>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</si>
  <si>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</si>
  <si>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</si>
  <si>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</si>
  <si>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</si>
  <si>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</si>
  <si>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</si>
  <si>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</si>
  <si>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</si>
  <si>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</si>
  <si>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</si>
  <si>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</si>
  <si>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</si>
  <si>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</si>
  <si>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</si>
  <si>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</si>
  <si>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</si>
  <si>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</si>
  <si>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</si>
  <si>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</si>
  <si>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</si>
  <si>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</si>
  <si>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</si>
  <si>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</si>
  <si>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</si>
  <si>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</si>
  <si>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</si>
  <si>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</si>
  <si>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</si>
  <si>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</si>
  <si>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</si>
  <si>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</si>
  <si>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</si>
  <si>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</si>
  <si>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</si>
  <si>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</si>
  <si>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</si>
  <si>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</si>
  <si>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</si>
  <si>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</si>
  <si>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</si>
  <si>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</si>
  <si>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</si>
  <si>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</si>
  <si>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</si>
  <si>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</si>
  <si>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</si>
  <si>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</si>
  <si>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</si>
  <si>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</si>
  <si>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</si>
  <si>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</si>
  <si>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</si>
  <si>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</si>
  <si>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</si>
  <si>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</si>
  <si>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</si>
  <si>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</si>
  <si>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</si>
  <si>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</si>
  <si>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</si>
  <si>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</si>
  <si>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</si>
  <si>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</si>
  <si>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</si>
  <si>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</si>
  <si>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</si>
  <si>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</si>
  <si>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</si>
  <si>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</si>
  <si>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</si>
  <si>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</si>
  <si>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</si>
  <si>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</si>
  <si>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</si>
  <si>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</si>
  <si>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</si>
  <si>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</si>
  <si>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</si>
  <si>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</si>
  <si>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</si>
  <si>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</si>
  <si>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</si>
  <si>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</si>
  <si>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</si>
  <si>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</si>
  <si>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</si>
  <si>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</si>
  <si>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</si>
  <si>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</si>
  <si>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</si>
  <si>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</si>
  <si>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</si>
  <si>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</si>
  <si>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</si>
  <si>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</si>
  <si>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</si>
  <si>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</si>
  <si>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</si>
  <si>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</si>
  <si>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</si>
  <si>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</si>
  <si>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</si>
  <si>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</si>
  <si>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</si>
  <si>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</si>
  <si>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</si>
  <si>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</si>
  <si>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</si>
  <si>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</si>
  <si>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</si>
  <si>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</si>
  <si>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</si>
  <si>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</si>
  <si>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</si>
  <si>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</si>
  <si>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</si>
  <si>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</si>
  <si>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</si>
  <si>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</si>
  <si>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</si>
  <si>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</si>
  <si>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</si>
  <si>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</si>
  <si>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</si>
  <si>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</si>
  <si>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</si>
  <si>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</si>
  <si>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</si>
  <si>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</si>
  <si>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</si>
  <si>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</si>
  <si>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</si>
  <si>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</si>
  <si>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</si>
  <si>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</si>
  <si>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</si>
  <si>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</si>
  <si>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</si>
  <si>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</si>
  <si>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</si>
  <si>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</si>
  <si>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</si>
  <si>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</si>
  <si>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</si>
  <si>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</si>
  <si>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</si>
  <si>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</si>
  <si>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</si>
  <si>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</si>
  <si>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</si>
  <si>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</si>
  <si>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</si>
  <si>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</si>
  <si>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</si>
  <si>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</si>
  <si>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</si>
  <si>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</si>
  <si>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</si>
  <si>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</si>
  <si>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</si>
  <si>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</si>
  <si>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</si>
  <si>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</si>
  <si>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</si>
  <si>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</si>
  <si>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</si>
  <si>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</si>
  <si>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</si>
  <si>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</si>
  <si>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</si>
  <si>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</si>
  <si>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</si>
  <si>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</si>
  <si>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</si>
  <si>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</si>
  <si>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</si>
  <si>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</si>
  <si>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</si>
  <si>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</si>
  <si>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</si>
  <si>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</si>
  <si>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</si>
  <si>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</si>
  <si>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</si>
  <si>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</si>
  <si>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</si>
  <si>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</si>
  <si>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</si>
  <si>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</si>
  <si>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</si>
  <si>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</si>
  <si>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</si>
  <si>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</si>
  <si>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</si>
  <si>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</si>
  <si>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</si>
  <si>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</si>
  <si>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</si>
  <si>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</si>
  <si>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</si>
  <si>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</si>
  <si>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</si>
  <si>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</si>
  <si>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</si>
  <si>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</si>
  <si>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</si>
  <si>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</si>
  <si>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</si>
  <si>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</si>
  <si>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</si>
  <si>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</si>
  <si>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</si>
  <si>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</si>
  <si>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</si>
  <si>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</si>
  <si>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</si>
  <si>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</si>
  <si>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</si>
  <si>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</si>
  <si>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</si>
  <si>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</si>
  <si>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</si>
  <si>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</si>
  <si>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</si>
  <si>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</si>
  <si>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</si>
  <si>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</si>
  <si>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</si>
  <si>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</si>
  <si>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</si>
  <si>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</si>
  <si>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</si>
  <si>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</si>
  <si>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</si>
  <si>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</si>
  <si>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</si>
  <si>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</si>
  <si>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</si>
  <si>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</si>
  <si>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</si>
  <si>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</si>
  <si>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</si>
  <si>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</si>
  <si>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</si>
  <si>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</si>
  <si>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</si>
  <si>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</si>
  <si>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</si>
  <si>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</si>
  <si>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</si>
  <si>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</si>
  <si>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</si>
  <si>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</si>
  <si>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</si>
  <si>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</si>
  <si>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</si>
  <si>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</si>
  <si>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</si>
  <si>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</si>
  <si>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</si>
  <si>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</si>
  <si>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</si>
  <si>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</si>
  <si>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</si>
  <si>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</si>
  <si>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</si>
  <si>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</si>
  <si>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</si>
  <si>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</si>
  <si>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</si>
  <si>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</si>
  <si>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</si>
  <si>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</si>
  <si>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</si>
  <si>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</si>
  <si>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</si>
  <si>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</si>
  <si>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</si>
  <si>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</si>
  <si>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</si>
  <si>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</si>
  <si>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</si>
  <si>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</si>
  <si>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</si>
  <si>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</si>
  <si>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</si>
  <si>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</si>
  <si>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</si>
  <si>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</si>
  <si>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</si>
  <si>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</si>
  <si>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</si>
  <si>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</si>
  <si>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</si>
  <si>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</si>
  <si>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</si>
  <si>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</si>
  <si>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</si>
  <si>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</si>
  <si>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</si>
  <si>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</si>
  <si>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</si>
  <si>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</si>
  <si>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</si>
  <si>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</si>
  <si>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</si>
  <si>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</si>
  <si>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</si>
  <si>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</si>
  <si>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</si>
  <si>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</si>
  <si>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</si>
  <si>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</si>
  <si>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</si>
  <si>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</si>
  <si>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</si>
  <si>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</si>
  <si>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</si>
  <si>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</si>
  <si>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</si>
  <si>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</si>
  <si>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</si>
  <si>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</si>
  <si>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</si>
  <si>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</si>
  <si>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</si>
  <si>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</si>
  <si>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</si>
  <si>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</si>
  <si>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</si>
  <si>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</si>
  <si>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</si>
  <si>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</si>
  <si>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</si>
  <si>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</si>
  <si>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</si>
  <si>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</si>
  <si>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</si>
  <si>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</si>
  <si>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</si>
  <si>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</si>
  <si>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</si>
  <si>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</si>
  <si>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</si>
  <si>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</si>
  <si>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</si>
  <si>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</si>
  <si>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</si>
  <si>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</si>
  <si>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</si>
  <si>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</si>
  <si>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</si>
  <si>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</si>
  <si>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</si>
  <si>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</si>
  <si>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</si>
  <si>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</si>
  <si>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</si>
  <si>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</si>
  <si>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</si>
  <si>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</si>
  <si>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</si>
  <si>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</si>
  <si>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</si>
  <si>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</si>
  <si>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</si>
  <si>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</si>
  <si>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</si>
  <si>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</si>
  <si>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</si>
  <si>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</si>
  <si>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</si>
  <si>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</si>
  <si>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</si>
  <si>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</si>
  <si>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</si>
  <si>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</si>
  <si>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</si>
  <si>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</si>
  <si>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</si>
  <si>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</si>
  <si>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</si>
  <si>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</si>
  <si>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</si>
  <si>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</si>
  <si>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</si>
  <si>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</si>
  <si>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</si>
  <si>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</si>
  <si>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</si>
  <si>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</si>
  <si>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</si>
  <si>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</si>
  <si>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</si>
  <si>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</si>
  <si>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</si>
  <si>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</si>
  <si>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</si>
  <si>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</si>
  <si>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</si>
  <si>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</si>
  <si>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</si>
  <si>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</si>
  <si>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</si>
  <si>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</si>
  <si>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</si>
  <si>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</si>
  <si>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</si>
  <si>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</si>
  <si>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</si>
  <si>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</si>
  <si>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</si>
  <si>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</si>
  <si>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</si>
  <si>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</si>
  <si>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</si>
  <si>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</si>
  <si>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</si>
  <si>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</si>
  <si>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</si>
  <si>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</si>
  <si>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</si>
  <si>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</si>
  <si>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</si>
  <si>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</si>
  <si>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</si>
  <si>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</si>
  <si>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</si>
  <si>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</si>
  <si>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</si>
  <si>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</si>
  <si>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</si>
  <si>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</si>
  <si>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</si>
  <si>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</si>
  <si>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</si>
  <si>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</si>
  <si>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</si>
  <si>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</si>
  <si>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</si>
  <si>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</si>
  <si>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</si>
  <si>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</si>
  <si>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</si>
  <si>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</si>
  <si>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</si>
  <si>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</si>
  <si>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</si>
  <si>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</si>
  <si>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</si>
  <si>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</si>
  <si>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</si>
  <si>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</si>
  <si>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</si>
  <si>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</si>
  <si>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</si>
  <si>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</si>
  <si>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</si>
  <si>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</si>
  <si>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</si>
  <si>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</si>
  <si>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</si>
  <si>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</si>
  <si>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</si>
  <si>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</si>
  <si>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</si>
  <si>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</si>
  <si>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</si>
  <si>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</si>
  <si>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</si>
  <si>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</si>
  <si>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</si>
  <si>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</si>
  <si>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</si>
  <si>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</si>
  <si>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</si>
  <si>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</si>
  <si>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</si>
  <si>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</si>
  <si>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</si>
  <si>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</si>
  <si>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</si>
  <si>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</si>
  <si>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</si>
  <si>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</si>
  <si>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</si>
  <si>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</si>
  <si>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</si>
  <si>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</si>
  <si>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</si>
  <si>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</si>
  <si>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</si>
  <si>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</si>
  <si>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</si>
  <si>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</si>
  <si>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</si>
  <si>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</si>
  <si>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</si>
  <si>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</si>
  <si>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</si>
  <si>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</si>
  <si>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</si>
  <si>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</si>
  <si>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</si>
  <si>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</si>
  <si>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</si>
  <si>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</si>
  <si>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</si>
  <si>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</si>
  <si>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</si>
  <si>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</si>
  <si>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</si>
  <si>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</si>
  <si>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</si>
  <si>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</si>
  <si>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</si>
  <si>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</si>
  <si>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</si>
  <si>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</si>
  <si>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</si>
  <si>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</si>
  <si>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</si>
  <si>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</si>
  <si>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</si>
  <si>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</si>
  <si>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</si>
  <si>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</si>
  <si>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</si>
  <si>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</si>
  <si>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</si>
  <si>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</si>
  <si>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</si>
  <si>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</si>
  <si>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</si>
  <si>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</si>
  <si>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</si>
  <si>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</si>
  <si>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</si>
  <si>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</si>
  <si>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</si>
  <si>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</si>
  <si>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</si>
  <si>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</si>
  <si>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</si>
  <si>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</si>
  <si>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</si>
  <si>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</si>
  <si>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</si>
  <si>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</si>
  <si>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</si>
  <si>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</si>
  <si>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</si>
  <si>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</si>
  <si>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</si>
  <si>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</si>
  <si>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</si>
  <si>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</si>
  <si>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</si>
  <si>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</si>
  <si>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</si>
  <si>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</si>
  <si>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</si>
  <si>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</si>
  <si>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</si>
  <si>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</si>
  <si>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</si>
  <si>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</si>
  <si>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</si>
  <si>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</si>
  <si>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</si>
  <si>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</si>
  <si>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</si>
  <si>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</si>
  <si>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</si>
  <si>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</si>
  <si>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</si>
  <si>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</si>
  <si>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</si>
  <si>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</si>
  <si>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</si>
  <si>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</si>
  <si>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</si>
  <si>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</si>
  <si>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</si>
  <si>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</si>
  <si>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</si>
  <si>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</si>
  <si>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</si>
  <si>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</si>
  <si>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</si>
  <si>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</si>
  <si>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</si>
  <si>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</si>
  <si>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</si>
  <si>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</si>
  <si>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</si>
  <si>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</si>
  <si>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</si>
  <si>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</si>
  <si>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</si>
  <si>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</si>
  <si>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</si>
  <si>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</si>
  <si>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</si>
  <si>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</si>
  <si>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</si>
  <si>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</si>
  <si>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</si>
  <si>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</si>
  <si>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</si>
  <si>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</si>
  <si>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</si>
  <si>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</si>
  <si>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</si>
  <si>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</si>
  <si>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</si>
  <si>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</si>
  <si>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</si>
  <si>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</si>
  <si>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</si>
  <si>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</si>
  <si>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</si>
  <si>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</si>
  <si>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</si>
  <si>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</si>
  <si>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</si>
  <si>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</si>
  <si>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</si>
  <si>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</si>
  <si>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</si>
  <si>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</si>
  <si>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</si>
  <si>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</si>
  <si>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</si>
  <si>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</si>
  <si>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</si>
  <si>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</si>
  <si>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</si>
  <si>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</si>
  <si>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</si>
  <si>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</si>
  <si>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</si>
  <si>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</si>
  <si>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</si>
  <si>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</si>
  <si>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</si>
  <si>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</si>
  <si>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</si>
  <si>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</si>
  <si>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</si>
  <si>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</si>
  <si>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</si>
  <si>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</si>
  <si>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</si>
  <si>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</si>
  <si>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</si>
  <si>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</si>
  <si>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</si>
  <si>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</si>
  <si>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</si>
  <si>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</si>
  <si>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</si>
  <si>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</si>
  <si>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</si>
  <si>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</si>
  <si>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</si>
  <si>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</si>
  <si>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</si>
  <si>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</si>
  <si>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</si>
  <si>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</si>
  <si>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</si>
  <si>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</si>
  <si>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</si>
  <si>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</si>
  <si>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</si>
  <si>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</si>
  <si>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</si>
  <si>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</si>
  <si>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</si>
  <si>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</si>
  <si>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</si>
  <si>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</si>
  <si>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</si>
  <si>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</si>
  <si>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</si>
  <si>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</si>
  <si>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</si>
  <si>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</si>
  <si>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</si>
  <si>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</si>
  <si>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</si>
  <si>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</si>
  <si>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</si>
  <si>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</si>
  <si>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</si>
  <si>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</si>
  <si>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</si>
  <si>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</si>
  <si>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</si>
  <si>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</si>
  <si>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</si>
  <si>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</si>
  <si>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</si>
  <si>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</si>
  <si>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</si>
  <si>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</si>
  <si>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</si>
  <si>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</si>
  <si>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</si>
  <si>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</si>
  <si>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</si>
  <si>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</si>
  <si>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</si>
  <si>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</si>
  <si>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</si>
  <si>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</si>
  <si>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</si>
  <si>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</si>
  <si>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</si>
  <si>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</si>
  <si>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</si>
  <si>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</si>
  <si>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</si>
  <si>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</si>
  <si>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</si>
  <si>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</si>
  <si>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</si>
  <si>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</si>
  <si>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</si>
  <si>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</si>
  <si>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</si>
  <si>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</si>
  <si>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</si>
  <si>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</si>
  <si>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</si>
  <si>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</si>
  <si>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</si>
  <si>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</si>
  <si>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</si>
  <si>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</si>
  <si>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</si>
  <si>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</si>
  <si>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</si>
  <si>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</si>
  <si>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</si>
  <si>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</si>
  <si>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</si>
  <si>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</si>
  <si>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</si>
  <si>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</si>
  <si>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</si>
  <si>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</si>
  <si>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</si>
  <si>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</si>
  <si>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</si>
  <si>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</si>
  <si>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</si>
  <si>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</si>
  <si>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</si>
  <si>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</si>
  <si>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</si>
  <si>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</si>
  <si>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</si>
  <si>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</si>
  <si>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</si>
  <si>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</si>
  <si>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</si>
  <si>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</si>
  <si>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</si>
  <si>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</si>
  <si>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</si>
  <si>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</si>
  <si>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</si>
  <si>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</si>
  <si>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</si>
  <si>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</si>
  <si>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</si>
  <si>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</si>
  <si>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</si>
  <si>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</si>
  <si>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</si>
  <si>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</si>
  <si>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</si>
  <si>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</si>
  <si>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</si>
  <si>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</si>
  <si>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</si>
  <si>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</si>
  <si>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</si>
  <si>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</si>
  <si>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</si>
  <si>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</si>
  <si>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</si>
  <si>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</si>
  <si>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</si>
  <si>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</si>
  <si>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</si>
  <si>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</si>
  <si>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</si>
  <si>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</si>
  <si>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</si>
  <si>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</si>
  <si>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</si>
  <si>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</si>
  <si>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</si>
  <si>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</si>
  <si>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</si>
  <si>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</si>
  <si>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</si>
  <si>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</si>
  <si>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</si>
  <si>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</si>
  <si>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</si>
  <si>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</si>
  <si>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</si>
  <si>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</si>
  <si>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</si>
  <si>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</si>
  <si>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</si>
  <si>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</si>
  <si>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</si>
  <si>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</si>
  <si>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</si>
  <si>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</si>
  <si>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</si>
  <si>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</si>
  <si>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</si>
  <si>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</si>
  <si>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</si>
  <si>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</si>
  <si>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</si>
  <si>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</si>
  <si>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</si>
  <si>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</si>
  <si>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</si>
  <si>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</si>
  <si>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</si>
  <si>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</si>
  <si>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</si>
  <si>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</si>
  <si>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</si>
  <si>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</si>
  <si>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</si>
  <si>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</si>
  <si>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</si>
  <si>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</si>
  <si>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</si>
  <si>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</si>
  <si>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</si>
  <si>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</si>
  <si>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</si>
  <si>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</si>
  <si>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</si>
  <si>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</si>
  <si>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</si>
  <si>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</si>
  <si>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</si>
  <si>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</si>
  <si>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</si>
  <si>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</si>
  <si>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</si>
  <si>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</si>
  <si>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</si>
  <si>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</si>
  <si>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</si>
  <si>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</si>
  <si>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</si>
  <si>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</si>
  <si>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</si>
  <si>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</si>
  <si>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</si>
  <si>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</si>
  <si>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</si>
  <si>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</si>
  <si>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</si>
  <si>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</si>
  <si>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</si>
  <si>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</si>
  <si>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</si>
  <si>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</si>
  <si>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</si>
  <si>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</si>
  <si>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</si>
  <si>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</si>
  <si>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</si>
  <si>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</si>
  <si>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</si>
  <si>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</si>
  <si>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</si>
  <si>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</si>
  <si>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</si>
  <si>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</si>
  <si>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</si>
  <si>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</si>
  <si>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</si>
  <si>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</si>
  <si>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</si>
  <si>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</si>
  <si>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</si>
  <si>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</si>
  <si>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</si>
  <si>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</si>
  <si>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</si>
  <si>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</si>
  <si>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</si>
  <si>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</si>
  <si>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</si>
  <si>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</si>
  <si>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</si>
  <si>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</si>
  <si>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</si>
  <si>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</si>
  <si>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</si>
  <si>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</si>
  <si>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</si>
  <si>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</si>
  <si>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</si>
  <si>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</si>
  <si>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</si>
  <si>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</si>
  <si>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</si>
  <si>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</si>
  <si>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</si>
  <si>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</si>
  <si>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</si>
  <si>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</si>
  <si>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</si>
  <si>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</si>
  <si>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</si>
  <si>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</si>
  <si>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</si>
  <si>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</si>
  <si>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</si>
  <si>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</si>
  <si>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</si>
  <si>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</si>
  <si>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</si>
  <si>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</si>
  <si>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</si>
  <si>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</si>
  <si>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</si>
  <si>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</si>
  <si>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</si>
  <si>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</si>
  <si>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</si>
  <si>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</si>
  <si>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</si>
  <si>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</si>
  <si>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</si>
  <si>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</si>
  <si>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</si>
  <si>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</si>
  <si>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</si>
  <si>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</si>
  <si>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</si>
  <si>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</si>
  <si>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</si>
  <si>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</si>
  <si>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</si>
  <si>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</si>
  <si>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</si>
  <si>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</si>
  <si>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</si>
  <si>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</si>
  <si>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</si>
  <si>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</si>
  <si>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</si>
  <si>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</si>
  <si>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</si>
  <si>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</si>
  <si>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</si>
  <si>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</si>
  <si>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</si>
  <si>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</si>
  <si>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</si>
  <si>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</si>
  <si>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</si>
  <si>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</si>
  <si>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</si>
  <si>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</si>
  <si>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</si>
  <si>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</si>
  <si>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</si>
  <si>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</si>
  <si>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</si>
  <si>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</si>
  <si>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</si>
  <si>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</si>
  <si>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</si>
  <si>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</si>
  <si>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</si>
  <si>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</si>
  <si>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</si>
  <si>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</si>
  <si>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</si>
  <si>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</si>
  <si>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</si>
  <si>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</si>
  <si>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</si>
  <si>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</si>
  <si>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</si>
  <si>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</si>
  <si>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</si>
  <si>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</si>
  <si>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</si>
  <si>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</si>
  <si>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</si>
  <si>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</si>
  <si>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</si>
  <si>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</si>
  <si>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</si>
  <si>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</si>
  <si>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</si>
  <si>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</si>
  <si>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</si>
  <si>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</si>
  <si>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</si>
  <si>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</si>
  <si>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</si>
  <si>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</si>
  <si>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</si>
  <si>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</si>
  <si>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</si>
  <si>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</si>
  <si>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</si>
  <si>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</si>
  <si>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</si>
  <si>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</si>
  <si>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</si>
  <si>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</si>
  <si>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</si>
  <si>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</si>
  <si>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</si>
  <si>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</si>
  <si>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</si>
  <si>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</si>
  <si>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</si>
  <si>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</si>
  <si>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</si>
  <si>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</si>
  <si>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</si>
  <si>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</si>
  <si>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</si>
  <si>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</si>
  <si>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</si>
  <si>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</si>
  <si>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</si>
  <si>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</si>
  <si>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</si>
  <si>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</si>
  <si>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</si>
  <si>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</si>
  <si>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</si>
  <si>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</si>
  <si>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</si>
  <si>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</si>
  <si>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</si>
  <si>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</si>
  <si>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</si>
  <si>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</si>
  <si>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</si>
  <si>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</si>
  <si>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</si>
  <si>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</si>
  <si>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</si>
  <si>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</si>
  <si>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</si>
  <si>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</si>
  <si>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</si>
  <si>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</si>
  <si>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</si>
  <si>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</si>
  <si>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</si>
  <si>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</si>
  <si>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</si>
  <si>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</si>
  <si>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</si>
  <si>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</si>
  <si>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</si>
  <si>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</si>
  <si>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</si>
  <si>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</si>
  <si>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</si>
  <si>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</si>
  <si>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</si>
  <si>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</si>
  <si>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</si>
  <si>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</si>
  <si>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</si>
  <si>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</si>
  <si>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</si>
  <si>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</si>
  <si>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</si>
  <si>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</si>
  <si>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</si>
  <si>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</si>
  <si>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</si>
  <si>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</si>
  <si>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</si>
  <si>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</si>
  <si>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</si>
  <si>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</si>
  <si>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</si>
  <si>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</si>
  <si>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</si>
  <si>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</si>
  <si>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</si>
  <si>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</si>
  <si>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</si>
  <si>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</si>
  <si>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</si>
  <si>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</si>
  <si>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</si>
  <si>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</si>
  <si>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</si>
  <si>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</si>
  <si>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</si>
  <si>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</si>
  <si>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</si>
  <si>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</si>
  <si>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</si>
  <si>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</si>
  <si>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</si>
  <si>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</si>
  <si>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</si>
  <si>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</si>
  <si>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</si>
  <si>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</si>
  <si>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</si>
  <si>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</si>
  <si>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</si>
  <si>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</si>
  <si>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</si>
  <si>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</si>
  <si>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</si>
  <si>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</si>
  <si>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</si>
  <si>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</si>
  <si>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</si>
  <si>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</si>
  <si>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</si>
  <si>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</si>
  <si>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</si>
  <si>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</si>
  <si>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</si>
  <si>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</si>
  <si>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</si>
  <si>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</si>
  <si>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</si>
  <si>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</si>
  <si>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</si>
  <si>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</si>
  <si>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</si>
  <si>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</si>
  <si>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</si>
  <si>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</si>
  <si>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</si>
  <si>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</si>
  <si>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</si>
  <si>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</si>
  <si>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</si>
  <si>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</si>
  <si>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</si>
  <si>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</si>
  <si>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</si>
  <si>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</si>
  <si>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</si>
  <si>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</si>
  <si>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</si>
  <si>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</si>
  <si>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</si>
  <si>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</si>
  <si>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</si>
  <si>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</si>
  <si>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</si>
  <si>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</si>
  <si>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</si>
  <si>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</si>
  <si>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</si>
  <si>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</si>
  <si>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</si>
  <si>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</si>
  <si>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</si>
  <si>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</si>
  <si>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</si>
  <si>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</si>
  <si>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</si>
  <si>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</si>
  <si>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</si>
  <si>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</si>
  <si>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</si>
  <si>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</si>
  <si>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</si>
  <si>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</si>
  <si>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</si>
  <si>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</si>
  <si>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</si>
  <si>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</si>
  <si>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</si>
  <si>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</si>
  <si>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</si>
  <si>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</si>
  <si>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</si>
  <si>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</si>
  <si>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</si>
  <si>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</si>
  <si>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</si>
  <si>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</si>
  <si>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</si>
  <si>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</si>
  <si>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</si>
  <si>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</si>
  <si>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</si>
  <si>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</si>
  <si>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</si>
  <si>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</si>
  <si>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</si>
  <si>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</si>
  <si>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</si>
  <si>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</si>
  <si>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</si>
  <si>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</si>
  <si>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</si>
  <si>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</si>
  <si>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</si>
  <si>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</si>
  <si>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</si>
  <si>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</si>
  <si>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</si>
  <si>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</si>
  <si>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</si>
  <si>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</si>
  <si>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</si>
  <si>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</si>
  <si>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</si>
  <si>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</si>
  <si>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</si>
  <si>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</si>
  <si>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</si>
  <si>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</si>
  <si>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</si>
  <si>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</si>
  <si>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</si>
  <si>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</si>
  <si>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</si>
  <si>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</si>
  <si>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</si>
  <si>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</si>
  <si>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</si>
  <si>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</si>
  <si>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</si>
  <si>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</si>
  <si>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</si>
  <si>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</si>
  <si>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</si>
  <si>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</si>
  <si>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</si>
  <si>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</si>
  <si>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</si>
  <si>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</si>
  <si>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</si>
  <si>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</si>
  <si>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</si>
  <si>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</si>
  <si>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</si>
  <si>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</si>
  <si>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</si>
  <si>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</si>
  <si>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</si>
  <si>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</si>
  <si>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</si>
  <si>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</si>
  <si>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</si>
  <si>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</si>
  <si>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</si>
  <si>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</si>
  <si>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</si>
  <si>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</si>
  <si>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</si>
  <si>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</si>
  <si>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</si>
  <si>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</si>
  <si>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</si>
  <si>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</si>
  <si>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</si>
  <si>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</si>
  <si>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</si>
  <si>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</si>
  <si>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</si>
  <si>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</si>
  <si>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</si>
  <si>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</si>
  <si>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</si>
  <si>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</si>
  <si>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</si>
  <si>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</si>
  <si>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</si>
  <si>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</si>
  <si>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</si>
  <si>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</si>
  <si>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</si>
  <si>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</si>
  <si>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</si>
  <si>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</si>
  <si>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</si>
  <si>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</si>
  <si>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</si>
  <si>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</si>
  <si>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</si>
  <si>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</si>
  <si>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</si>
  <si>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</si>
  <si>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</si>
  <si>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</si>
  <si>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</si>
  <si>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</si>
  <si>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</si>
  <si>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</si>
  <si>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</si>
  <si>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</si>
  <si>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</si>
  <si>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</si>
  <si>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</si>
  <si>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</si>
  <si>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</si>
  <si>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</si>
  <si>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</si>
  <si>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</si>
  <si>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</si>
  <si>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</si>
  <si>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</si>
  <si>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</si>
  <si>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</si>
  <si>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</si>
  <si>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</si>
  <si>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</si>
  <si>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</si>
  <si>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</si>
  <si>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</si>
  <si>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</si>
  <si>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</si>
  <si>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</si>
  <si>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</si>
  <si>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</si>
  <si>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</si>
  <si>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</si>
  <si>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</si>
  <si>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</si>
  <si>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</si>
  <si>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</si>
  <si>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</si>
  <si>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</si>
  <si>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</si>
  <si>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</si>
  <si>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</si>
  <si>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</si>
  <si>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</si>
  <si>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</si>
  <si>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</si>
  <si>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</si>
  <si>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</si>
  <si>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</si>
  <si>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</si>
  <si>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</si>
  <si>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</si>
  <si>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</si>
  <si>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</si>
  <si>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</si>
  <si>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</si>
  <si>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</si>
  <si>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</si>
  <si>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</si>
  <si>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</si>
  <si>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</si>
  <si>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</si>
  <si>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</si>
  <si>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</si>
  <si>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</si>
  <si>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</si>
  <si>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</si>
  <si>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</si>
  <si>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</si>
  <si>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</si>
  <si>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</si>
  <si>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</si>
  <si>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</si>
  <si>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</si>
  <si>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</si>
  <si>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</si>
  <si>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</si>
  <si>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</si>
  <si>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</si>
  <si>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</si>
  <si>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</si>
  <si>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</si>
  <si>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</si>
  <si>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</si>
  <si>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</si>
  <si>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</si>
  <si>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</si>
  <si>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</si>
  <si>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</si>
  <si>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</si>
  <si>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</si>
  <si>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</si>
  <si>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</si>
  <si>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</si>
  <si>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</si>
  <si>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</si>
  <si>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</si>
  <si>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</si>
  <si>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</si>
  <si>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</si>
  <si>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</si>
  <si>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</si>
  <si>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</si>
  <si>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</si>
  <si>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</si>
  <si>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</si>
  <si>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</si>
  <si>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</si>
  <si>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</si>
  <si>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</si>
  <si>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</si>
  <si>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</si>
  <si>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</si>
  <si>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</si>
  <si>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</si>
  <si>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</si>
  <si>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</si>
  <si>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</si>
  <si>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</si>
  <si>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</si>
  <si>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</si>
  <si>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</si>
  <si>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</si>
  <si>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</si>
  <si>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</si>
  <si>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</si>
  <si>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</si>
  <si>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</si>
  <si>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</si>
  <si>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</si>
  <si>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</si>
  <si>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</si>
  <si>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</si>
  <si>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</si>
  <si>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</si>
  <si>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</si>
  <si>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</si>
  <si>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</si>
  <si>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</si>
  <si>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</si>
  <si>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</si>
  <si>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</si>
  <si>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</si>
  <si>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</si>
  <si>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</si>
  <si>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</si>
  <si>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</si>
  <si>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</si>
  <si>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</si>
  <si>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</si>
  <si>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</si>
  <si>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</si>
  <si>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</si>
  <si>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</si>
  <si>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</si>
  <si>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</si>
  <si>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</si>
  <si>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</si>
  <si>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</si>
  <si>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</si>
  <si>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</si>
  <si>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</si>
  <si>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</si>
  <si>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</si>
  <si>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</si>
  <si>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</si>
  <si>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</si>
  <si>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</si>
  <si>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</si>
  <si>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</si>
  <si>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</si>
  <si>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</si>
  <si>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</si>
  <si>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</si>
  <si>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</si>
  <si>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</si>
  <si>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</si>
  <si>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</si>
  <si>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</si>
  <si>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</si>
  <si>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</si>
  <si>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</si>
  <si>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</si>
  <si>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</si>
  <si>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</si>
  <si>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</si>
  <si>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</si>
  <si>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</si>
  <si>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</si>
  <si>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</si>
  <si>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</si>
  <si>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</si>
  <si>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</si>
  <si>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</si>
  <si>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</si>
  <si>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</si>
  <si>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</si>
  <si>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</si>
  <si>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</si>
  <si>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</si>
  <si>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</si>
  <si>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</si>
  <si>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</si>
  <si>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</si>
  <si>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</si>
  <si>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</si>
  <si>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</si>
  <si>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</si>
  <si>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</si>
  <si>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</si>
  <si>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</si>
  <si>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</si>
  <si>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</si>
  <si>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</si>
  <si>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</si>
  <si>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</si>
  <si>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</si>
  <si>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</si>
  <si>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</si>
  <si>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</si>
  <si>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</si>
  <si>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</si>
  <si>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</si>
  <si>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</si>
  <si>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</si>
  <si>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</si>
  <si>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</si>
  <si>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</si>
  <si>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</si>
  <si>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</si>
  <si>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</si>
  <si>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</si>
  <si>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</si>
  <si>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</si>
  <si>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</si>
  <si>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</si>
  <si>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</si>
  <si>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</si>
  <si>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</si>
  <si>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</si>
  <si>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</si>
  <si>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</si>
  <si>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</si>
  <si>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</si>
  <si>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</si>
  <si>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</si>
  <si>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</si>
  <si>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</si>
  <si>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</si>
  <si>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</si>
  <si>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</si>
  <si>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</si>
  <si>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</si>
  <si>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</si>
  <si>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</si>
  <si>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</si>
  <si>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</si>
  <si>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</si>
  <si>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</si>
  <si>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</si>
  <si>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</si>
  <si>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</si>
  <si>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</si>
  <si>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</si>
  <si>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</si>
  <si>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</si>
  <si>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</si>
  <si>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</si>
  <si>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</si>
  <si>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</si>
  <si>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</si>
  <si>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</si>
  <si>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</si>
  <si>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</si>
  <si>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</si>
  <si>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</si>
  <si>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</si>
  <si>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</si>
  <si>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</si>
  <si>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</si>
  <si>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</si>
  <si>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</si>
  <si>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</si>
  <si>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</si>
  <si>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</si>
  <si>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</si>
  <si>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</si>
  <si>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</si>
  <si>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</si>
  <si>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</si>
  <si>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</si>
  <si>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</si>
  <si>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</si>
  <si>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</si>
  <si>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</si>
  <si>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</si>
  <si>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</si>
  <si>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</si>
  <si>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</si>
  <si>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</si>
  <si>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</si>
  <si>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</si>
  <si>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</si>
  <si>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</si>
  <si>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</si>
  <si>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</si>
  <si>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</si>
  <si>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</si>
  <si>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</si>
  <si>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</si>
  <si>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</si>
  <si>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</si>
  <si>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</si>
  <si>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</si>
  <si>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</si>
  <si>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</si>
  <si>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</si>
  <si>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</si>
  <si>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</si>
  <si>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</si>
  <si>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</si>
  <si>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</si>
  <si>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</si>
  <si>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</si>
  <si>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</si>
  <si>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</si>
  <si>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</si>
  <si>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</si>
  <si>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</si>
  <si>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</si>
  <si>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</si>
  <si>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</si>
  <si>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</si>
  <si>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</si>
  <si>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</si>
  <si>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</si>
  <si>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</si>
  <si>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</si>
  <si>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</si>
  <si>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</si>
  <si>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</si>
  <si>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</si>
  <si>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</si>
  <si>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</si>
  <si>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</si>
  <si>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</si>
  <si>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</si>
  <si>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</si>
  <si>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</si>
  <si>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</si>
  <si>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</si>
  <si>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</si>
  <si>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</si>
  <si>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</si>
  <si>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</si>
  <si>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</si>
  <si>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</si>
  <si>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</si>
  <si>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</si>
  <si>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</si>
  <si>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</si>
  <si>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</si>
  <si>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</si>
  <si>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</si>
  <si>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</si>
  <si>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</si>
  <si>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</si>
  <si>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</si>
  <si>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</si>
  <si>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</si>
  <si>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</si>
  <si>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</si>
  <si>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</si>
  <si>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</si>
  <si>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</si>
  <si>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</si>
  <si>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</si>
  <si>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</si>
  <si>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</si>
  <si>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</si>
  <si>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</si>
  <si>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</si>
  <si>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</si>
  <si>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</si>
  <si>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</si>
  <si>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</si>
  <si>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</si>
  <si>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</si>
  <si>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</si>
  <si>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</si>
  <si>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</si>
  <si>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</si>
  <si>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</si>
  <si>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</si>
  <si>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</si>
  <si>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</si>
  <si>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</si>
  <si>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</si>
  <si>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</si>
  <si>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</si>
  <si>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</si>
  <si>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</si>
  <si>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</si>
  <si>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</si>
  <si>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</si>
  <si>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</si>
  <si>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</si>
  <si>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</si>
  <si>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</si>
  <si>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</si>
  <si>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</si>
  <si>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</si>
  <si>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</si>
  <si>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</si>
  <si>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</si>
  <si>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</si>
  <si>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</si>
  <si>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</si>
  <si>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</si>
  <si>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</si>
  <si>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</si>
  <si>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</si>
  <si>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</si>
  <si>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</si>
  <si>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</si>
  <si>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</si>
  <si>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</si>
  <si>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</si>
  <si>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</si>
  <si>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</si>
  <si>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</si>
  <si>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</si>
  <si>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</si>
  <si>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</si>
  <si>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</si>
  <si>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</si>
  <si>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</si>
  <si>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</si>
  <si>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</si>
  <si>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</si>
  <si>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</si>
  <si>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</si>
  <si>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</si>
  <si>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</si>
  <si>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</si>
  <si>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</si>
  <si>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</si>
  <si>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</si>
  <si>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</si>
  <si>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</si>
  <si>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</si>
  <si>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</si>
  <si>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</si>
  <si>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</si>
  <si>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</si>
  <si>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</si>
  <si>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</si>
  <si>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</si>
  <si>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</si>
  <si>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</si>
  <si>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</si>
  <si>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</si>
  <si>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</si>
  <si>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</si>
  <si>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</si>
  <si>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</si>
  <si>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</si>
  <si>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</si>
  <si>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</si>
  <si>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</si>
  <si>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</si>
  <si>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</si>
  <si>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</si>
  <si>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</si>
  <si>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</si>
  <si>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</si>
  <si>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</si>
  <si>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</si>
  <si>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</si>
  <si>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</si>
  <si>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</si>
  <si>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</si>
  <si>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</si>
  <si>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</si>
  <si>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</si>
  <si>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</si>
  <si>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</si>
  <si>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</si>
  <si>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</si>
  <si>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</si>
  <si>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</si>
  <si>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</si>
  <si>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</si>
  <si>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</si>
  <si>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</si>
  <si>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</si>
  <si>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</si>
  <si>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</si>
  <si>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</si>
  <si>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</si>
  <si>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</si>
  <si>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</si>
  <si>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</si>
  <si>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</si>
  <si>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</si>
  <si>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</si>
  <si>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</si>
  <si>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</si>
  <si>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</si>
  <si>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</si>
  <si>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</si>
  <si>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</si>
  <si>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</si>
  <si>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</si>
  <si>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</si>
  <si>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</si>
  <si>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</si>
  <si>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</si>
  <si>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</si>
  <si>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</si>
  <si>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</si>
  <si>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</si>
  <si>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</si>
  <si>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</si>
  <si>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</si>
  <si>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</si>
  <si>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</si>
  <si>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</si>
  <si>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</si>
  <si>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</si>
  <si>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</si>
  <si>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</si>
  <si>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</si>
  <si>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</si>
  <si>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</si>
  <si>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</si>
  <si>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</si>
  <si>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</si>
  <si>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</si>
  <si>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</si>
  <si>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</si>
  <si>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</si>
  <si>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</si>
  <si>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</si>
  <si>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</si>
  <si>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</si>
  <si>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</si>
  <si>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</si>
  <si>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</si>
  <si>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</si>
  <si>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</si>
  <si>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</si>
  <si>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</si>
  <si>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</si>
  <si>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</si>
  <si>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</si>
  <si>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</si>
  <si>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</si>
  <si>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</si>
  <si>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</si>
  <si>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</si>
  <si>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</si>
  <si>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</si>
  <si>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</si>
  <si>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</si>
  <si>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</si>
  <si>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</si>
  <si>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</si>
  <si>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</si>
  <si>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</si>
  <si>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</si>
  <si>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</si>
  <si>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</si>
  <si>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</si>
  <si>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</si>
  <si>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</si>
  <si>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</si>
  <si>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</si>
  <si>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</si>
  <si>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</si>
  <si>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</si>
  <si>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</si>
  <si>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</si>
  <si>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</si>
  <si>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</si>
  <si>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</si>
  <si>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</si>
  <si>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</si>
  <si>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</si>
  <si>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</si>
  <si>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</si>
  <si>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</si>
  <si>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</si>
  <si>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</si>
  <si>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</si>
  <si>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</si>
  <si>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</si>
  <si>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</si>
  <si>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</si>
  <si>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</si>
  <si>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</si>
  <si>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</si>
  <si>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</si>
  <si>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</si>
  <si>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</si>
  <si>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</si>
  <si>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</si>
  <si>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</si>
  <si>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</si>
  <si>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</si>
  <si>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</si>
  <si>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</si>
  <si>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</si>
  <si>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</si>
  <si>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</si>
  <si>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</si>
  <si>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</si>
  <si>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</si>
  <si>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</si>
  <si>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</si>
  <si>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</si>
  <si>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</si>
  <si>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</si>
  <si>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</si>
  <si>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</si>
  <si>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</si>
  <si>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</si>
  <si>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</si>
  <si>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</si>
  <si>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</si>
  <si>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</si>
  <si>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</si>
  <si>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</si>
  <si>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</si>
  <si>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</si>
  <si>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</si>
  <si>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</si>
  <si>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</si>
  <si>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</si>
  <si>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</si>
  <si>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</si>
  <si>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</si>
  <si>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</si>
  <si>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</si>
  <si>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</si>
  <si>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</si>
  <si>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</si>
  <si>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</si>
  <si>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</si>
  <si>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</si>
  <si>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</si>
  <si>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</si>
  <si>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</si>
  <si>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</si>
  <si>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</si>
  <si>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</si>
  <si>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</si>
  <si>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</si>
  <si>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</si>
  <si>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</si>
  <si>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</si>
  <si>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</si>
  <si>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</si>
  <si>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</si>
  <si>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</si>
  <si>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</si>
  <si>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</si>
  <si>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</si>
  <si>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</si>
  <si>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</si>
  <si>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</si>
  <si>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</si>
  <si>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</si>
  <si>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</si>
  <si>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</si>
  <si>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</si>
  <si>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</si>
  <si>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</si>
  <si>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</si>
  <si>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</si>
  <si>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</si>
  <si>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</si>
  <si>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</si>
  <si>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</si>
  <si>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</si>
  <si>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</si>
  <si>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</si>
  <si>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</si>
  <si>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</si>
  <si>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</si>
  <si>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</si>
  <si>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</si>
  <si>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</si>
  <si>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</si>
  <si>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</si>
  <si>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</si>
  <si>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</si>
  <si>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</si>
  <si>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</si>
  <si>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</si>
  <si>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</si>
  <si>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</si>
  <si>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</si>
  <si>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</si>
  <si>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</si>
  <si>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</si>
  <si>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</si>
  <si>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</si>
  <si>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</si>
  <si>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</si>
  <si>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</si>
  <si>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</si>
  <si>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</si>
  <si>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</si>
  <si>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</si>
  <si>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</si>
  <si>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</si>
  <si>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</si>
  <si>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</si>
  <si>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</si>
  <si>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</si>
  <si>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</si>
  <si>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</si>
  <si>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</si>
  <si>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</si>
  <si>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</si>
  <si>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</si>
  <si>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</si>
  <si>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</si>
  <si>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</si>
  <si>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</si>
  <si>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</si>
  <si>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</si>
  <si>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</si>
  <si>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</si>
  <si>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</si>
  <si>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</si>
  <si>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</si>
  <si>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</si>
  <si>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</si>
  <si>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</si>
  <si>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</si>
  <si>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</si>
  <si>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</si>
  <si>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</si>
  <si>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</si>
  <si>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</si>
  <si>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</si>
  <si>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</si>
  <si>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</si>
  <si>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</si>
  <si>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</si>
  <si>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</si>
  <si>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</si>
  <si>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</si>
  <si>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</si>
  <si>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</si>
  <si>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</si>
  <si>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</si>
  <si>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</si>
  <si>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</si>
  <si>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</si>
  <si>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</si>
  <si>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</si>
  <si>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</si>
  <si>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</si>
  <si>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</si>
  <si>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</si>
  <si>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</si>
  <si>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</si>
  <si>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</si>
  <si>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</si>
  <si>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</si>
  <si>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</si>
  <si>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</si>
  <si>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</si>
  <si>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</si>
  <si>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</si>
  <si>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</si>
  <si>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</si>
  <si>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</si>
  <si>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</si>
  <si>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</si>
  <si>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</si>
  <si>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</si>
  <si>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</si>
  <si>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</si>
  <si>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</si>
  <si>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</si>
  <si>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</si>
  <si>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</si>
  <si>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</si>
  <si>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</si>
  <si>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</si>
  <si>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</si>
  <si>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</si>
  <si>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</si>
  <si>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</si>
  <si>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</si>
  <si>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</si>
  <si>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</si>
  <si>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</si>
  <si>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</si>
  <si>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</si>
  <si>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</si>
  <si>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</si>
  <si>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</si>
  <si>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</si>
  <si>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</si>
  <si>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</si>
  <si>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</si>
  <si>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</si>
  <si>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</si>
  <si>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</si>
  <si>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</si>
  <si>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</si>
  <si>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</si>
  <si>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</si>
  <si>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</si>
  <si>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</si>
  <si>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</si>
  <si>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</si>
  <si>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</si>
  <si>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</si>
  <si>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</si>
  <si>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</si>
  <si>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</si>
  <si>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</si>
  <si>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</si>
  <si>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</si>
  <si>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</si>
  <si>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</si>
  <si>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</si>
  <si>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</si>
  <si>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</si>
  <si>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</si>
  <si>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</si>
  <si>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</si>
  <si>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</si>
  <si>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</si>
  <si>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</si>
  <si>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</si>
  <si>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</si>
  <si>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</si>
  <si>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</si>
  <si>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</si>
  <si>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</si>
  <si>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</si>
  <si>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</si>
  <si>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</si>
  <si>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</si>
  <si>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</si>
  <si>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</si>
  <si>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</si>
  <si>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</si>
  <si>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</si>
  <si>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</si>
  <si>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</si>
  <si>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</si>
  <si>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</si>
  <si>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</si>
  <si>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</si>
  <si>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</si>
  <si>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</si>
  <si>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</si>
  <si>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</si>
  <si>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</si>
  <si>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</si>
  <si>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</si>
  <si>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</si>
  <si>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</si>
  <si>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</si>
  <si>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</si>
  <si>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</si>
  <si>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</si>
  <si>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</si>
  <si>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</si>
  <si>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</si>
  <si>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</si>
  <si>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</si>
  <si>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</si>
  <si>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</si>
  <si>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</si>
  <si>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</si>
  <si>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</si>
  <si>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</si>
  <si>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</si>
  <si>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</si>
  <si>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</si>
  <si>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</si>
  <si>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</si>
  <si>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</si>
  <si>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</si>
  <si>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</si>
  <si>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</si>
  <si>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</si>
  <si>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</si>
  <si>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</si>
  <si>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</si>
  <si>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</si>
  <si>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</si>
  <si>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</si>
  <si>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</si>
  <si>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</si>
  <si>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</si>
  <si>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</si>
  <si>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</si>
  <si>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</si>
  <si>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</si>
  <si>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</si>
  <si>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</si>
  <si>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</si>
  <si>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</si>
  <si>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</si>
  <si>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</si>
  <si>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</si>
  <si>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</si>
  <si>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</si>
  <si>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</si>
  <si>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</si>
  <si>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</si>
  <si>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</si>
  <si>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</si>
  <si>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</si>
  <si>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</si>
  <si>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</si>
  <si>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</si>
  <si>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</si>
  <si>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</si>
  <si>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</si>
  <si>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</si>
  <si>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</si>
  <si>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</si>
  <si>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</si>
  <si>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</si>
  <si>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</si>
  <si>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</si>
  <si>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</si>
  <si>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</si>
  <si>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</si>
  <si>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</si>
  <si>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</si>
  <si>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</si>
  <si>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</si>
  <si>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</si>
  <si>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</si>
  <si>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</si>
  <si>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</si>
  <si>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</si>
  <si>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</si>
  <si>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</si>
  <si>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</si>
  <si>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</si>
  <si>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</si>
  <si>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</si>
  <si>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</si>
  <si>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</si>
  <si>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</si>
  <si>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</si>
  <si>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</si>
  <si>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</si>
  <si>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</si>
  <si>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</si>
  <si>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</si>
  <si>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</si>
  <si>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</si>
  <si>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</si>
  <si>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</si>
  <si>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</si>
  <si>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</si>
  <si>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</si>
  <si>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</si>
  <si>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</si>
  <si>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</si>
  <si>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</si>
  <si>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</si>
  <si>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</si>
  <si>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</si>
  <si>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</si>
  <si>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</si>
  <si>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</si>
  <si>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</si>
  <si>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</si>
  <si>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</si>
  <si>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</si>
  <si>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</si>
  <si>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</si>
  <si>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</si>
  <si>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</si>
  <si>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</si>
  <si>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</si>
  <si>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</si>
  <si>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</si>
  <si>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</si>
  <si>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</si>
  <si>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</si>
  <si>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</si>
  <si>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</si>
  <si>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</si>
  <si>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</si>
  <si>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</si>
  <si>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</si>
  <si>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</si>
  <si>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</si>
  <si>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</si>
  <si>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</si>
  <si>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</si>
  <si>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</si>
  <si>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</si>
  <si>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</si>
  <si>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</si>
  <si>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</si>
  <si>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</si>
  <si>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</si>
  <si>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</si>
  <si>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</si>
  <si>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</si>
  <si>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</si>
  <si>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</si>
  <si>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</si>
  <si>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</si>
  <si>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</si>
  <si>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</si>
  <si>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</si>
  <si>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</si>
  <si>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</si>
  <si>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</si>
  <si>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</si>
  <si>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</si>
  <si>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</si>
  <si>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</si>
  <si>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</si>
  <si>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</si>
  <si>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</si>
  <si>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</si>
  <si>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</si>
  <si>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</si>
  <si>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</si>
  <si>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</si>
  <si>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</si>
  <si>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</si>
  <si>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</si>
  <si>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</si>
  <si>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</si>
  <si>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</si>
  <si>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</si>
  <si>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</si>
  <si>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</si>
  <si>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</si>
  <si>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</si>
  <si>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</si>
  <si>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</si>
  <si>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</si>
  <si>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</si>
  <si>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</si>
  <si>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</si>
  <si>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</si>
  <si>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</si>
  <si>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</si>
  <si>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</si>
  <si>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</si>
  <si>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</si>
  <si>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</si>
  <si>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</si>
  <si>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</si>
  <si>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</si>
  <si>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</si>
  <si>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</si>
  <si>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</si>
  <si>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</si>
  <si>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</si>
  <si>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</si>
  <si>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</si>
  <si>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</si>
  <si>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</si>
  <si>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</si>
  <si>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</si>
  <si>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</si>
  <si>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</si>
  <si>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</si>
  <si>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</si>
  <si>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</si>
  <si>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</si>
  <si>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</si>
  <si>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</si>
  <si>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</si>
  <si>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</si>
  <si>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</si>
  <si>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</si>
  <si>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</si>
  <si>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</si>
  <si>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</si>
  <si>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</si>
  <si>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</si>
  <si>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</si>
  <si>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</si>
  <si>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</si>
  <si>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</si>
  <si>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</si>
  <si>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</si>
  <si>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</si>
  <si>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</si>
  <si>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</si>
  <si>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</si>
  <si>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</si>
  <si>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</si>
  <si>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</si>
  <si>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</si>
  <si>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</si>
  <si>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</si>
  <si>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</si>
  <si>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</si>
  <si>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</si>
  <si>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</si>
  <si>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</si>
  <si>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</si>
  <si>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</si>
  <si>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</si>
  <si>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</si>
  <si>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</si>
  <si>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</si>
  <si>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</si>
  <si>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</si>
  <si>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</si>
  <si>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</si>
  <si>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</si>
  <si>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</si>
  <si>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</si>
  <si>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</si>
  <si>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</si>
  <si>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</si>
  <si>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</si>
  <si>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</si>
  <si>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</si>
  <si>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</si>
  <si>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</si>
  <si>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</si>
  <si>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</si>
  <si>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</si>
  <si>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</si>
  <si>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</si>
  <si>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</si>
  <si>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</si>
  <si>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</si>
  <si>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</si>
  <si>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</si>
  <si>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</si>
  <si>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</si>
  <si>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</si>
  <si>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</si>
  <si>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</si>
  <si>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</si>
  <si>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</si>
  <si>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</si>
  <si>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</si>
  <si>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</si>
  <si>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</si>
  <si>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</si>
  <si>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</si>
  <si>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</si>
  <si>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</si>
  <si>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</si>
  <si>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</si>
  <si>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</si>
  <si>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</si>
  <si>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</si>
  <si>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</si>
  <si>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</si>
  <si>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</si>
  <si>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</si>
  <si>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</si>
  <si>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</si>
  <si>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</si>
  <si>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</si>
  <si>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</si>
  <si>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</si>
  <si>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</si>
  <si>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</si>
  <si>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</si>
  <si>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</si>
  <si>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</si>
  <si>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</si>
  <si>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</si>
  <si>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</si>
  <si>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</si>
  <si>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</si>
  <si>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</si>
  <si>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</si>
  <si>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</si>
  <si>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</si>
  <si>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</si>
  <si>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</si>
  <si>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</si>
  <si>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</si>
  <si>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</si>
  <si>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</si>
  <si>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</si>
  <si>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</si>
  <si>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</si>
  <si>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</si>
  <si>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</si>
  <si>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</si>
  <si>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</si>
  <si>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</si>
  <si>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</si>
  <si>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</si>
  <si>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</si>
  <si>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</si>
  <si>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</si>
  <si>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</si>
  <si>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</si>
  <si>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</si>
  <si>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</si>
  <si>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</si>
  <si>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</si>
  <si>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</si>
  <si>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</si>
  <si>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</si>
  <si>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</si>
  <si>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</si>
  <si>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</si>
  <si>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</si>
  <si>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</si>
  <si>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</si>
  <si>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</si>
  <si>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</si>
  <si>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</si>
  <si>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</si>
  <si>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</si>
  <si>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</si>
  <si>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</si>
  <si>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</si>
  <si>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</si>
  <si>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</si>
  <si>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</si>
  <si>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</si>
  <si>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</si>
  <si>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</si>
  <si>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</si>
  <si>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</si>
  <si>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</si>
  <si>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</si>
  <si>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</si>
  <si>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</si>
  <si>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</si>
  <si>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</si>
  <si>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</si>
  <si>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</si>
  <si>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</si>
  <si>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</si>
  <si>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</si>
  <si>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</si>
  <si>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</si>
  <si>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</si>
  <si>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</si>
  <si>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</si>
  <si>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</si>
  <si>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</si>
  <si>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</si>
  <si>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</si>
  <si>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</si>
  <si>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</si>
  <si>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</si>
  <si>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</si>
  <si>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</si>
  <si>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</si>
  <si>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</si>
  <si>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</si>
  <si>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</si>
  <si>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</si>
  <si>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</si>
  <si>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</si>
  <si>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</si>
  <si>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</si>
  <si>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</si>
  <si>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</si>
  <si>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</si>
  <si>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</si>
  <si>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</si>
  <si>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</si>
  <si>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</si>
  <si>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</si>
  <si>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</si>
  <si>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</si>
  <si>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</si>
  <si>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</si>
  <si>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</si>
  <si>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</si>
  <si>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</si>
  <si>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</si>
  <si>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</si>
  <si>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</si>
  <si>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</si>
  <si>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</si>
  <si>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</si>
  <si>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</si>
  <si>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</si>
  <si>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</si>
  <si>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</si>
  <si>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</si>
  <si>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</si>
  <si>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</si>
  <si>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</si>
  <si>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</si>
  <si>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</si>
  <si>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</si>
  <si>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</si>
  <si>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</si>
  <si>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</si>
  <si>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</si>
  <si>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</si>
  <si>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</si>
  <si>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</si>
  <si>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</si>
  <si>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</si>
  <si>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</si>
  <si>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</si>
  <si>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</si>
  <si>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</si>
  <si>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</si>
  <si>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</si>
  <si>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</si>
  <si>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</si>
  <si>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</si>
  <si>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</si>
  <si>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</si>
  <si>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</si>
  <si>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</si>
  <si>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</si>
  <si>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</si>
  <si>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</si>
  <si>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</si>
  <si>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</si>
  <si>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</si>
  <si>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</si>
  <si>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</si>
  <si>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</si>
  <si>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</si>
  <si>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</si>
  <si>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</si>
  <si>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</si>
  <si>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</si>
  <si>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</si>
  <si>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</si>
  <si>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</si>
  <si>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</si>
  <si>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</si>
  <si>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</si>
  <si>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</si>
  <si>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</si>
  <si>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</si>
  <si>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</si>
  <si>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</si>
  <si>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</si>
  <si>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</si>
  <si>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</si>
  <si>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</si>
  <si>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</si>
  <si>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</si>
  <si>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</si>
  <si>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</si>
  <si>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</si>
  <si>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</si>
  <si>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</si>
  <si>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</si>
  <si>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</si>
  <si>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</si>
  <si>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</si>
  <si>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</si>
  <si>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</si>
  <si>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</si>
  <si>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</si>
  <si>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</si>
  <si>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</si>
  <si>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</si>
  <si>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</si>
  <si>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</si>
  <si>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</si>
  <si>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</si>
  <si>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</si>
  <si>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</si>
  <si>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</si>
  <si>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</si>
  <si>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</si>
  <si>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</si>
  <si>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</si>
  <si>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</si>
  <si>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</si>
  <si>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</si>
  <si>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</si>
  <si>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</si>
  <si>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</si>
  <si>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</si>
  <si>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</si>
  <si>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</si>
  <si>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</si>
  <si>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</si>
  <si>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</si>
  <si>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</si>
  <si>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</si>
  <si>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</si>
  <si>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</si>
  <si>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</si>
  <si>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</si>
  <si>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</si>
  <si>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</si>
  <si>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</si>
  <si>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</si>
  <si>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</si>
  <si>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</si>
  <si>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</si>
  <si>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</si>
  <si>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</si>
  <si>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</si>
  <si>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</si>
  <si>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</si>
  <si>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</si>
  <si>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</si>
  <si>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</si>
  <si>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</si>
  <si>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</si>
  <si>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</si>
  <si>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</si>
  <si>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</si>
  <si>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</si>
  <si>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</si>
  <si>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</si>
  <si>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</si>
  <si>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</si>
  <si>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</si>
  <si>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</si>
  <si>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</si>
  <si>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</si>
  <si>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</si>
  <si>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</si>
  <si>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</si>
  <si>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</si>
  <si>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</si>
  <si>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</si>
  <si>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</si>
  <si>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</si>
  <si>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</si>
  <si>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</si>
  <si>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</si>
  <si>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</si>
  <si>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</si>
  <si>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</si>
  <si>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</si>
  <si>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</si>
  <si>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</si>
  <si>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</si>
  <si>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</si>
  <si>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</si>
  <si>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</si>
  <si>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</si>
  <si>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</si>
  <si>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</si>
  <si>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</si>
  <si>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</si>
  <si>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</si>
  <si>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</si>
  <si>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</si>
  <si>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</si>
  <si>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</si>
  <si>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</si>
  <si>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</si>
  <si>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</si>
  <si>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</si>
  <si>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</si>
  <si>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</si>
  <si>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</si>
  <si>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</si>
  <si>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</si>
  <si>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</si>
  <si>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</si>
  <si>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</si>
  <si>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</si>
  <si>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</si>
  <si>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</si>
  <si>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</si>
  <si>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</si>
  <si>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</si>
  <si>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</si>
  <si>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</si>
  <si>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</si>
  <si>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</si>
  <si>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</si>
  <si>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</si>
  <si>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</si>
  <si>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</si>
  <si>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</si>
  <si>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</si>
  <si>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</si>
  <si>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</si>
  <si>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</si>
  <si>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</si>
  <si>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</si>
  <si>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</si>
  <si>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</si>
  <si>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</si>
  <si>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</si>
  <si>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</si>
  <si>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</si>
  <si>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</si>
  <si>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</si>
  <si>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</si>
  <si>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</si>
  <si>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</si>
  <si>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</si>
  <si>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</si>
  <si>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</si>
  <si>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</si>
  <si>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</si>
  <si>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</si>
  <si>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</si>
  <si>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</si>
  <si>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</si>
  <si>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</si>
  <si>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</si>
  <si>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</si>
  <si>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</si>
  <si>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</si>
  <si>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</si>
  <si>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</si>
  <si>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</si>
  <si>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</si>
  <si>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</si>
  <si>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</si>
  <si>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</si>
  <si>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</si>
  <si>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</si>
  <si>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</si>
  <si>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</si>
  <si>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</si>
  <si>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</si>
  <si>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</si>
  <si>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</si>
  <si>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</si>
  <si>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</si>
  <si>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</si>
  <si>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</si>
  <si>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</si>
  <si>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</si>
  <si>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</si>
  <si>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</si>
  <si>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</si>
  <si>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</si>
  <si>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</si>
  <si>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</si>
  <si>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</si>
  <si>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</si>
  <si>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</si>
  <si>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</si>
  <si>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</si>
  <si>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</si>
  <si>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</si>
  <si>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</si>
  <si>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</si>
  <si>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</si>
  <si>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</si>
  <si>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</si>
  <si>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</si>
  <si>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</si>
  <si>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</si>
  <si>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</si>
  <si>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</si>
  <si>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</si>
  <si>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</si>
  <si>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</si>
  <si>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</si>
  <si>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</si>
  <si>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</si>
  <si>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</si>
  <si>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</si>
  <si>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</si>
  <si>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</si>
  <si>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</si>
  <si>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</si>
  <si>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</si>
  <si>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</si>
  <si>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</si>
  <si>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</si>
  <si>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</si>
  <si>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</si>
  <si>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</si>
  <si>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</si>
  <si>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</si>
  <si>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</si>
  <si>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</si>
  <si>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</si>
  <si>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</si>
  <si>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</si>
  <si>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</si>
  <si>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</si>
  <si>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</si>
  <si>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</si>
  <si>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</si>
  <si>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</si>
  <si>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</si>
  <si>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</si>
  <si>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</si>
  <si>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</si>
  <si>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</si>
  <si>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</si>
  <si>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</si>
  <si>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</si>
  <si>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</si>
  <si>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</si>
  <si>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</si>
  <si>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</si>
  <si>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</si>
  <si>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</si>
  <si>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</si>
  <si>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</si>
  <si>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</si>
  <si>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</si>
  <si>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</si>
  <si>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</si>
  <si>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</si>
  <si>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</si>
  <si>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</si>
  <si>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</si>
  <si>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</si>
  <si>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</si>
  <si>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</si>
  <si>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</si>
  <si>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</si>
  <si>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</si>
  <si>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</si>
  <si>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</si>
  <si>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</si>
  <si>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</si>
  <si>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</si>
  <si>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</si>
  <si>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</si>
  <si>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</si>
  <si>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</si>
  <si>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</si>
  <si>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</si>
  <si>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</si>
  <si>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</si>
  <si>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</si>
  <si>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</si>
  <si>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</si>
  <si>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</si>
  <si>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</si>
  <si>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</si>
  <si>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</si>
  <si>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</si>
  <si>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</si>
  <si>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</si>
  <si>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</si>
  <si>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</si>
  <si>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</si>
  <si>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</si>
  <si>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</si>
  <si>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</si>
  <si>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</si>
  <si>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</si>
  <si>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</si>
  <si>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</si>
  <si>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</si>
  <si>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</si>
  <si>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</si>
  <si>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</si>
  <si>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</si>
  <si>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</si>
  <si>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</si>
  <si>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</si>
  <si>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</si>
  <si>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</si>
  <si>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</si>
  <si>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</si>
  <si>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</si>
  <si>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</si>
  <si>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</si>
  <si>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</si>
  <si>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</si>
  <si>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</si>
  <si>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</si>
  <si>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</si>
  <si>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</si>
  <si>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</si>
  <si>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</si>
  <si>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</si>
  <si>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</si>
  <si>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</si>
  <si>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</si>
  <si>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</si>
  <si>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</si>
  <si>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</si>
  <si>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</si>
  <si>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</si>
  <si>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</si>
  <si>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</si>
  <si>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</si>
  <si>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</si>
  <si>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</si>
  <si>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</si>
  <si>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</si>
  <si>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</si>
  <si>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</si>
  <si>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</si>
  <si>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</si>
  <si>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</si>
  <si>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</si>
  <si>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</si>
  <si>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</si>
  <si>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</si>
  <si>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</si>
  <si>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</si>
  <si>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</si>
  <si>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</si>
  <si>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</si>
  <si>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</si>
  <si>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</si>
  <si>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</si>
  <si>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</si>
  <si>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</si>
  <si>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</si>
  <si>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</si>
  <si>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</si>
  <si>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</si>
  <si>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</si>
  <si>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</si>
  <si>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</si>
  <si>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</si>
  <si>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</si>
  <si>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</si>
  <si>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</si>
  <si>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</si>
  <si>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</si>
  <si>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</si>
  <si>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</si>
  <si>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</si>
  <si>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</si>
  <si>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</si>
  <si>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</si>
  <si>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</si>
  <si>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</si>
  <si>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</si>
  <si>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</si>
  <si>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</si>
  <si>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</si>
  <si>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</si>
  <si>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</si>
  <si>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</si>
  <si>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</si>
  <si>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</si>
  <si>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</si>
  <si>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</si>
  <si>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</si>
  <si>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</si>
  <si>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</si>
  <si>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</si>
  <si>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</si>
  <si>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</si>
  <si>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</si>
  <si>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</si>
  <si>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</si>
  <si>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</si>
  <si>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</si>
  <si>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</si>
  <si>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</si>
  <si>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</si>
  <si>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</si>
  <si>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</si>
  <si>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</si>
  <si>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</si>
  <si>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</si>
  <si>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</si>
  <si>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</si>
  <si>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</si>
  <si>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</si>
  <si>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</si>
  <si>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</si>
  <si>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</si>
  <si>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</si>
  <si>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</si>
  <si>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</si>
  <si>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</si>
  <si>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</si>
  <si>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</si>
  <si>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</si>
  <si>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</si>
  <si>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</si>
  <si>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</si>
  <si>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</si>
  <si>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</si>
  <si>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</si>
  <si>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</si>
  <si>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</si>
  <si>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</si>
  <si>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</si>
  <si>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</si>
  <si>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</si>
  <si>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</si>
  <si>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</si>
  <si>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</si>
  <si>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</si>
  <si>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</si>
  <si>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</si>
  <si>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</si>
  <si>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</si>
  <si>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</si>
  <si>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</si>
  <si>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</si>
  <si>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</si>
  <si>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</si>
  <si>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</si>
  <si>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</si>
  <si>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</si>
  <si>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</si>
  <si>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</si>
  <si>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</si>
  <si>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</si>
  <si>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</si>
  <si>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</si>
  <si>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</si>
  <si>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</si>
  <si>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</si>
  <si>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</si>
  <si>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</si>
  <si>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</si>
  <si>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</si>
  <si>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</si>
  <si>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</si>
  <si>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</si>
  <si>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</si>
  <si>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</si>
  <si>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</si>
  <si>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</si>
  <si>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</si>
  <si>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</si>
  <si>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</si>
  <si>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</si>
  <si>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</si>
  <si>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</si>
  <si>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</si>
  <si>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</si>
  <si>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</si>
  <si>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</si>
  <si>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</si>
  <si>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</si>
  <si>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</si>
  <si>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</si>
  <si>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</si>
  <si>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</si>
  <si>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</si>
  <si>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</si>
  <si>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</si>
  <si>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</si>
  <si>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</si>
  <si>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</si>
  <si>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</si>
  <si>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</si>
  <si>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</si>
  <si>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</si>
  <si>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</si>
  <si>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</si>
  <si>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</si>
  <si>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</si>
  <si>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</si>
  <si>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</si>
  <si>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</si>
  <si>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</si>
  <si>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</si>
  <si>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</si>
  <si>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</si>
  <si>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</si>
  <si>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</si>
  <si>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</si>
  <si>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</si>
  <si>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</si>
  <si>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</si>
  <si>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</si>
  <si>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</si>
  <si>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</si>
  <si>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</si>
  <si>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</si>
  <si>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</si>
  <si>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</si>
  <si>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</si>
  <si>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</si>
  <si>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</si>
  <si>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</si>
  <si>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</si>
  <si>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</si>
  <si>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</si>
  <si>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</si>
  <si>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</si>
  <si>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</si>
  <si>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</si>
  <si>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</si>
  <si>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</si>
  <si>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</si>
  <si>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</si>
  <si>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</si>
  <si>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</si>
  <si>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</si>
  <si>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</si>
  <si>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</si>
  <si>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</si>
  <si>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</si>
  <si>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</si>
  <si>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</si>
  <si>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</si>
  <si>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</si>
  <si>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</si>
  <si>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</si>
  <si>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</si>
  <si>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</si>
  <si>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</si>
  <si>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</si>
  <si>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</si>
  <si>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</si>
  <si>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</si>
  <si>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</si>
  <si>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</si>
  <si>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</si>
  <si>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</si>
  <si>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</si>
  <si>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</si>
  <si>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</si>
  <si>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</si>
  <si>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</si>
  <si>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</si>
  <si>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</si>
  <si>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</si>
  <si>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</si>
  <si>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</si>
  <si>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</si>
  <si>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</si>
  <si>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</si>
  <si>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</si>
  <si>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</si>
  <si>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</si>
  <si>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</si>
  <si>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</si>
  <si>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</si>
  <si>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</si>
  <si>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</si>
  <si>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</si>
  <si>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</si>
  <si>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</si>
  <si>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</si>
  <si>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</si>
  <si>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</si>
  <si>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</si>
  <si>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</si>
  <si>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</si>
  <si>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</si>
  <si>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</si>
  <si>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</si>
  <si>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</si>
  <si>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</si>
  <si>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</si>
  <si>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</si>
  <si>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</si>
  <si>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</si>
  <si>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</si>
  <si>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</si>
  <si>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</si>
  <si>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</si>
  <si>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</si>
  <si>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</si>
  <si>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</si>
  <si>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</si>
  <si>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</si>
  <si>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</si>
  <si>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</si>
  <si>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</si>
  <si>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</si>
  <si>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</si>
  <si>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</si>
  <si>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</si>
  <si>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</si>
  <si>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</si>
  <si>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</si>
  <si>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</si>
  <si>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</si>
  <si>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</si>
  <si>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</si>
  <si>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</si>
  <si>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</si>
  <si>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</si>
  <si>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</si>
  <si>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</si>
  <si>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</si>
  <si>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</si>
  <si>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</si>
  <si>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</si>
  <si>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</si>
  <si>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</si>
  <si>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</si>
  <si>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</si>
  <si>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</si>
  <si>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</si>
  <si>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</si>
  <si>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</si>
  <si>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</si>
  <si>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</si>
  <si>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</si>
  <si>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</si>
  <si>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</si>
  <si>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</si>
  <si>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</si>
  <si>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</si>
  <si>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</si>
  <si>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</si>
  <si>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</si>
  <si>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</si>
  <si>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</si>
  <si>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</si>
  <si>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</si>
  <si>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</si>
  <si>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</si>
  <si>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</si>
  <si>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</si>
  <si>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</si>
  <si>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</si>
  <si>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</si>
  <si>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</si>
  <si>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</si>
  <si>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</si>
  <si>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</si>
  <si>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</si>
  <si>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</si>
  <si>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</si>
  <si>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</si>
  <si>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</si>
  <si>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</si>
  <si>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</si>
  <si>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</si>
  <si>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</si>
  <si>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</si>
  <si>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</si>
  <si>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</si>
  <si>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</si>
  <si>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</si>
  <si>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</si>
  <si>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</si>
  <si>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</si>
  <si>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</si>
  <si>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</si>
  <si>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</si>
  <si>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</si>
  <si>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</si>
  <si>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</si>
  <si>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</si>
  <si>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</si>
  <si>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</si>
  <si>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</si>
  <si>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</si>
  <si>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</si>
  <si>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</si>
  <si>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</si>
  <si>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</si>
  <si>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</si>
  <si>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</si>
  <si>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</si>
  <si>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</si>
  <si>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</si>
  <si>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</si>
  <si>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</si>
  <si>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</si>
  <si>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</si>
  <si>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</si>
  <si>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</si>
  <si>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</si>
  <si>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</si>
  <si>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</si>
  <si>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</si>
  <si>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</si>
  <si>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</si>
  <si>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</si>
  <si>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</si>
  <si>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</si>
  <si>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</si>
  <si>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</si>
  <si>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</si>
  <si>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</si>
  <si>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</si>
  <si>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</si>
  <si>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</si>
  <si>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</si>
  <si>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</si>
  <si>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</si>
  <si>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</si>
  <si>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</si>
  <si>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</si>
  <si>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</si>
  <si>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</si>
  <si>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</si>
  <si>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</si>
  <si>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</si>
  <si>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</si>
  <si>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</si>
  <si>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</si>
  <si>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</si>
  <si>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</si>
  <si>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</si>
  <si>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</si>
  <si>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</si>
  <si>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</si>
  <si>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</si>
  <si>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</si>
  <si>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</si>
  <si>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</si>
  <si>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</si>
  <si>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</si>
  <si>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</si>
  <si>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</si>
  <si>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</si>
  <si>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</si>
  <si>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</si>
  <si>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</si>
  <si>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</si>
  <si>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</si>
  <si>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</si>
  <si>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</si>
  <si>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</si>
  <si>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</si>
  <si>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</si>
  <si>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</si>
  <si>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</si>
  <si>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</si>
  <si>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</si>
  <si>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</si>
  <si>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</si>
  <si>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</si>
  <si>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</si>
  <si>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</si>
  <si>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</si>
  <si>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</si>
  <si>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</si>
  <si>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</si>
  <si>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</si>
  <si>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</si>
  <si>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</si>
  <si>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</si>
  <si>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</si>
  <si>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</si>
  <si>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</si>
  <si>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</si>
  <si>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</si>
  <si>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</si>
  <si>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</si>
  <si>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</si>
  <si>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</si>
  <si>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</si>
  <si>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</si>
  <si>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</si>
  <si>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</si>
  <si>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</si>
  <si>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</si>
  <si>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</si>
  <si>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</si>
  <si>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</si>
  <si>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</si>
  <si>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</si>
  <si>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</si>
  <si>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</si>
  <si>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</si>
  <si>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</si>
  <si>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</si>
  <si>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</si>
  <si>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</si>
  <si>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</si>
  <si>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</si>
  <si>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</si>
  <si>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</si>
  <si>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</si>
  <si>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</si>
  <si>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</si>
  <si>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</si>
  <si>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</si>
  <si>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</si>
  <si>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</si>
  <si>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</si>
  <si>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</si>
  <si>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</si>
  <si>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</si>
  <si>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</si>
  <si>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</si>
  <si>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</si>
  <si>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</si>
  <si>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</si>
  <si>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</si>
  <si>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</si>
  <si>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</si>
  <si>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</si>
  <si>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</si>
  <si>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</si>
  <si>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</si>
  <si>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</si>
  <si>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</si>
  <si>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</si>
  <si>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</si>
  <si>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</si>
  <si>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</si>
  <si>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</si>
  <si>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</si>
  <si>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</si>
  <si>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</si>
  <si>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</si>
  <si>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</si>
  <si>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</si>
  <si>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</si>
  <si>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</si>
  <si>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</si>
  <si>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</si>
  <si>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</si>
  <si>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</si>
  <si>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</si>
  <si>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</si>
  <si>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</si>
  <si>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</si>
  <si>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</si>
  <si>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</si>
  <si>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</si>
  <si>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</si>
  <si>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</si>
  <si>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</si>
  <si>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</si>
  <si>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</si>
  <si>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</si>
  <si>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</si>
  <si>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</si>
  <si>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</si>
  <si>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</si>
  <si>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</si>
  <si>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</si>
  <si>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</si>
  <si>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</si>
  <si>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</si>
  <si>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</si>
  <si>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</si>
  <si>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</si>
  <si>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</si>
  <si>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</si>
  <si>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</si>
  <si>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</si>
  <si>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</si>
  <si>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</si>
  <si>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</si>
  <si>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</si>
  <si>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</si>
  <si>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</si>
  <si>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</si>
  <si>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</si>
  <si>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</si>
  <si>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</si>
  <si>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</si>
  <si>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</si>
  <si>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</si>
  <si>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</si>
  <si>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</si>
  <si>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</si>
  <si>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</si>
  <si>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</si>
  <si>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</si>
  <si>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</si>
  <si>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</si>
  <si>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</si>
  <si>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</si>
  <si>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</si>
  <si>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</si>
  <si>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</si>
  <si>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</si>
  <si>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</si>
  <si>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</si>
  <si>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</si>
  <si>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</si>
  <si>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</si>
  <si>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</si>
  <si>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</si>
  <si>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</si>
  <si>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</si>
  <si>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</si>
  <si>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</si>
  <si>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</si>
  <si>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</si>
  <si>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</si>
  <si>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</si>
  <si>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</si>
  <si>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</si>
  <si>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</si>
  <si>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</si>
  <si>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</si>
  <si>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</si>
  <si>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</si>
  <si>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</si>
  <si>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</si>
  <si>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</si>
  <si>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</si>
  <si>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</si>
  <si>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</si>
  <si>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</si>
  <si>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</si>
  <si>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</si>
  <si>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</si>
  <si>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</si>
  <si>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</si>
  <si>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</si>
  <si>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</si>
  <si>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</si>
  <si>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</si>
  <si>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</si>
  <si>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</si>
  <si>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</si>
  <si>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</si>
  <si>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</si>
  <si>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</si>
  <si>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</si>
  <si>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</si>
  <si>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</si>
  <si>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</si>
  <si>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</si>
  <si>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</si>
  <si>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</si>
  <si>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</si>
  <si>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</si>
  <si>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</si>
  <si>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</si>
  <si>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</si>
  <si>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</si>
  <si>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</si>
  <si>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</si>
  <si>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</si>
  <si>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</si>
  <si>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</si>
  <si>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</si>
  <si>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</si>
  <si>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</si>
  <si>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</si>
  <si>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</si>
  <si>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</si>
  <si>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</si>
  <si>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</si>
  <si>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</si>
  <si>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</si>
  <si>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</si>
  <si>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</si>
  <si>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</si>
  <si>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</si>
  <si>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</si>
  <si>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</si>
  <si>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</si>
  <si>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</si>
  <si>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</si>
  <si>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</si>
  <si>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</si>
  <si>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</si>
  <si>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</si>
  <si>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</si>
  <si>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</si>
  <si>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</si>
  <si>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</si>
  <si>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</si>
  <si>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</si>
  <si>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</si>
  <si>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</si>
  <si>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</si>
  <si>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</si>
  <si>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</si>
  <si>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</si>
  <si>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</si>
  <si>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</si>
  <si>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</si>
  <si>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</si>
  <si>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</si>
  <si>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</si>
  <si>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</si>
  <si>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</si>
  <si>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</si>
  <si>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</si>
  <si>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</si>
  <si>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</si>
  <si>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</si>
  <si>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</si>
  <si>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</si>
  <si>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</si>
  <si>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</si>
  <si>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</si>
  <si>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</si>
  <si>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</si>
  <si>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</si>
  <si>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</si>
  <si>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</si>
  <si>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</si>
  <si>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</si>
  <si>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</si>
  <si>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</si>
  <si>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</si>
  <si>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</si>
  <si>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</si>
  <si>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</si>
  <si>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</si>
  <si>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</si>
  <si>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</si>
  <si>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</si>
  <si>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</si>
  <si>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</si>
  <si>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</si>
  <si>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</si>
  <si>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</si>
  <si>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</si>
  <si>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</si>
  <si>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</si>
  <si>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</si>
  <si>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</si>
  <si>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</si>
  <si>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</si>
  <si>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</si>
  <si>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</si>
  <si>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</si>
  <si>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</si>
  <si>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</si>
  <si>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</si>
  <si>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</si>
  <si>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</si>
  <si>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</si>
  <si>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</si>
  <si>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</si>
  <si>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</si>
  <si>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</si>
  <si>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</si>
  <si>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</si>
  <si>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</si>
  <si>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</si>
  <si>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</si>
  <si>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</si>
  <si>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</si>
  <si>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</si>
  <si>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</si>
  <si>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</si>
  <si>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</si>
  <si>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</si>
  <si>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</si>
  <si>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</si>
  <si>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</si>
  <si>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</si>
  <si>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</si>
  <si>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</si>
  <si>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</si>
  <si>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</si>
  <si>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</si>
  <si>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</si>
  <si>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</si>
  <si>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</si>
  <si>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</si>
  <si>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</si>
  <si>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</si>
  <si>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</si>
  <si>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</si>
  <si>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</si>
  <si>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</si>
  <si>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</si>
  <si>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</si>
  <si>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</si>
  <si>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</si>
  <si>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</si>
  <si>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</si>
  <si>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</si>
  <si>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</si>
  <si>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</si>
  <si>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</si>
  <si>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</si>
  <si>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</si>
  <si>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</si>
  <si>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</si>
  <si>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</si>
  <si>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</si>
  <si>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</si>
  <si>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</si>
  <si>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</si>
  <si>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</si>
  <si>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</si>
  <si>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</si>
  <si>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</si>
  <si>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</si>
  <si>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</si>
  <si>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</si>
  <si>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</si>
  <si>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</si>
  <si>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</si>
  <si>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</si>
  <si>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</si>
  <si>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</si>
  <si>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</si>
  <si>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</si>
  <si>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</si>
  <si>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</si>
  <si>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</si>
  <si>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</si>
  <si>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</si>
  <si>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</si>
  <si>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</si>
  <si>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</si>
  <si>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</si>
  <si>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</si>
  <si>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</si>
  <si>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</si>
  <si>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</si>
  <si>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</si>
  <si>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</si>
  <si>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</si>
  <si>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</si>
  <si>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</si>
  <si>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</si>
  <si>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</si>
  <si>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</si>
  <si>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</si>
  <si>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</si>
  <si>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</si>
  <si>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</si>
  <si>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</si>
  <si>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</si>
  <si>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</si>
  <si>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</si>
  <si>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</si>
  <si>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</si>
  <si>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</si>
  <si>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</si>
  <si>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</si>
  <si>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</si>
  <si>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</si>
  <si>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</si>
  <si>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</si>
  <si>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</si>
  <si>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</si>
  <si>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</si>
  <si>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</si>
  <si>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</si>
  <si>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</si>
  <si>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</si>
  <si>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</si>
  <si>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</si>
  <si>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</si>
  <si>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</si>
  <si>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</si>
  <si>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</si>
  <si>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</si>
  <si>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</si>
  <si>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</si>
  <si>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</si>
  <si>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</si>
  <si>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</si>
  <si>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</si>
  <si>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</si>
  <si>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</si>
  <si>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</si>
  <si>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</si>
  <si>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</si>
  <si>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</si>
  <si>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</si>
  <si>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</si>
  <si>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</si>
  <si>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</si>
  <si>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</si>
  <si>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</si>
  <si>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</si>
  <si>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</si>
  <si>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</si>
  <si>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</si>
  <si>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</si>
  <si>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</si>
  <si>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</si>
  <si>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</si>
  <si>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</si>
  <si>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</si>
  <si>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</si>
  <si>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</si>
  <si>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</si>
  <si>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</si>
  <si>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</si>
  <si>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</si>
  <si>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</si>
  <si>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</si>
  <si>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</si>
  <si>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</si>
  <si>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</si>
  <si>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</si>
  <si>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</si>
  <si>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</si>
  <si>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</si>
  <si>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</si>
  <si>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</si>
  <si>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</si>
  <si>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</si>
  <si>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</si>
  <si>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</si>
  <si>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</si>
  <si>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</si>
  <si>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</si>
  <si>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</si>
  <si>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</si>
  <si>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</si>
  <si>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</si>
  <si>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</si>
  <si>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</si>
  <si>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</si>
  <si>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</si>
  <si>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</si>
  <si>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</si>
  <si>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</si>
  <si>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</si>
  <si>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</si>
  <si>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</si>
  <si>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</si>
  <si>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</si>
  <si>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</si>
  <si>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</si>
  <si>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</si>
  <si>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</si>
  <si>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</si>
  <si>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</si>
  <si>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</si>
  <si>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</si>
  <si>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</si>
  <si>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</si>
  <si>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</si>
  <si>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</si>
  <si>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</si>
  <si>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</si>
  <si>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</si>
  <si>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</si>
  <si>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</si>
  <si>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</si>
  <si>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</si>
  <si>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</si>
  <si>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</si>
  <si>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</si>
  <si>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</si>
  <si>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</si>
  <si>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</si>
  <si>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</si>
  <si>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</si>
  <si>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</si>
  <si>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</si>
  <si>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</si>
  <si>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</si>
  <si>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</si>
  <si>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</si>
  <si>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</si>
  <si>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</si>
  <si>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</si>
  <si>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</si>
  <si>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</si>
  <si>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</si>
  <si>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</si>
  <si>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</si>
  <si>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</si>
  <si>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</si>
  <si>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</si>
  <si>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</si>
  <si>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</si>
  <si>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</si>
  <si>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</si>
  <si>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</si>
  <si>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</si>
  <si>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</si>
  <si>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</si>
  <si>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</si>
  <si>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</si>
  <si>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</si>
  <si>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</si>
  <si>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</si>
  <si>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</si>
  <si>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</si>
  <si>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</si>
  <si>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</si>
  <si>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</si>
  <si>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</si>
  <si>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</si>
  <si>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</si>
  <si>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</si>
  <si>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</si>
  <si>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</si>
  <si>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</si>
  <si>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</si>
  <si>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</si>
  <si>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</si>
  <si>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</si>
  <si>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</si>
  <si>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</si>
  <si>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</si>
  <si>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</si>
  <si>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</si>
  <si>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</si>
  <si>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</si>
  <si>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</si>
  <si>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</si>
  <si>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</si>
  <si>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</si>
  <si>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</si>
  <si>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</si>
  <si>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</si>
  <si>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</si>
  <si>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</si>
  <si>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</si>
  <si>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</si>
  <si>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</si>
  <si>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</si>
  <si>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</si>
  <si>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</si>
  <si>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</si>
  <si>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</si>
  <si>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</si>
  <si>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</si>
  <si>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</si>
  <si>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</si>
  <si>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</si>
  <si>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</si>
  <si>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</si>
  <si>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</si>
  <si>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</si>
  <si>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</si>
  <si>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</si>
  <si>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</si>
  <si>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</si>
  <si>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</si>
  <si>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</si>
  <si>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</si>
  <si>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</si>
  <si>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</si>
  <si>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</si>
  <si>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</si>
  <si>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</si>
  <si>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</si>
  <si>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</si>
  <si>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</si>
  <si>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</si>
  <si>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</si>
  <si>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</si>
  <si>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</si>
  <si>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</si>
  <si>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</si>
  <si>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</si>
  <si>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</si>
  <si>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</si>
  <si>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</si>
  <si>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</si>
  <si>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</si>
  <si>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</si>
  <si>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</si>
  <si>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</si>
  <si>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</si>
  <si>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</si>
  <si>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</si>
  <si>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</si>
  <si>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</si>
  <si>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</si>
  <si>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</si>
  <si>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</si>
  <si>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</si>
  <si>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</si>
  <si>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</si>
  <si>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</si>
  <si>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</si>
  <si>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</si>
  <si>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</si>
  <si>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</si>
  <si>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</si>
  <si>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</si>
  <si>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</si>
  <si>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</si>
  <si>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</si>
  <si>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</si>
  <si>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</si>
  <si>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</si>
  <si>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</si>
  <si>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</si>
  <si>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</si>
  <si>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</si>
  <si>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</si>
  <si>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</si>
  <si>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</si>
  <si>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</si>
  <si>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</si>
  <si>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</si>
  <si>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</si>
  <si>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</si>
  <si>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</si>
  <si>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</si>
  <si>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</si>
  <si>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</si>
  <si>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</si>
  <si>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</si>
  <si>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</si>
  <si>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</si>
  <si>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</si>
  <si>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</si>
  <si>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</si>
  <si>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</si>
  <si>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</si>
  <si>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</si>
  <si>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</si>
  <si>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</si>
  <si>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</si>
  <si>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</si>
  <si>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</si>
  <si>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</si>
  <si>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</si>
  <si>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</si>
  <si>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</si>
  <si>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</si>
  <si>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</si>
  <si>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</si>
  <si>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</si>
  <si>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</si>
  <si>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</si>
  <si>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</si>
  <si>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</si>
  <si>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</si>
  <si>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</si>
  <si>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</si>
  <si>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</si>
  <si>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</si>
  <si>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</si>
  <si>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</si>
  <si>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</si>
  <si>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</si>
  <si>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</si>
  <si>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</si>
  <si>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</si>
  <si>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</si>
  <si>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</si>
  <si>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</si>
  <si>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</si>
  <si>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</si>
  <si>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</si>
  <si>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</si>
  <si>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</si>
  <si>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</si>
  <si>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</si>
  <si>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</si>
  <si>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</si>
  <si>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</si>
  <si>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</si>
  <si>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</si>
  <si>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</si>
  <si>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</si>
  <si>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</si>
  <si>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</si>
  <si>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</si>
  <si>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</si>
  <si>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</si>
  <si>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</si>
  <si>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</si>
  <si>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</si>
  <si>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</si>
  <si>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</si>
  <si>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</si>
  <si>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</si>
  <si>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</si>
  <si>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</si>
  <si>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</si>
  <si>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</si>
  <si>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</si>
  <si>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</si>
  <si>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</si>
  <si>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</si>
  <si>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</si>
  <si>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</si>
  <si>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</si>
  <si>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</si>
  <si>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</si>
  <si>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</si>
  <si>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</si>
  <si>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</si>
  <si>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</si>
  <si>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</si>
  <si>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</si>
  <si>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</si>
  <si>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</si>
  <si>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</si>
  <si>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</si>
  <si>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</si>
  <si>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</si>
  <si>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</si>
  <si>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</si>
  <si>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</si>
  <si>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</si>
  <si>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</si>
  <si>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</si>
  <si>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</si>
  <si>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</si>
  <si>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</si>
  <si>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</si>
  <si>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</si>
  <si>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</si>
  <si>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</si>
  <si>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</si>
  <si>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</si>
  <si>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</si>
  <si>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</si>
  <si>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</si>
  <si>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</si>
  <si>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</si>
  <si>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</si>
  <si>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</si>
  <si>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</si>
  <si>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</si>
  <si>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</si>
  <si>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</si>
  <si>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</si>
  <si>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</si>
  <si>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</si>
  <si>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</si>
  <si>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</si>
  <si>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</si>
  <si>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</si>
  <si>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</si>
  <si>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</si>
  <si>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</si>
  <si>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</si>
  <si>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</si>
  <si>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</si>
  <si>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</si>
  <si>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</si>
  <si>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</si>
  <si>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</si>
  <si>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</si>
  <si>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</si>
  <si>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</si>
  <si>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</si>
  <si>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</si>
  <si>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</si>
  <si>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</si>
  <si>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</si>
  <si>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</si>
  <si>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</si>
  <si>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</si>
  <si>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</si>
  <si>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</si>
  <si>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</si>
  <si>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</si>
  <si>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</si>
  <si>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</si>
  <si>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</si>
  <si>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</si>
  <si>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</si>
  <si>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</si>
  <si>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</si>
  <si>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</si>
  <si>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</si>
  <si>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</si>
  <si>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</si>
  <si>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</si>
  <si>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</si>
  <si>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</si>
  <si>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</si>
  <si>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</si>
  <si>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</si>
  <si>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</si>
  <si>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</si>
  <si>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</si>
  <si>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</si>
  <si>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</si>
  <si>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</si>
  <si>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</si>
  <si>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</si>
  <si>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</si>
  <si>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</si>
  <si>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</si>
  <si>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</si>
  <si>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</si>
  <si>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</si>
  <si>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</si>
  <si>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</si>
  <si>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</si>
  <si>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</si>
  <si>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</si>
  <si>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</si>
  <si>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</si>
  <si>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</si>
  <si>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</si>
  <si>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</si>
  <si>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</si>
  <si>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</si>
  <si>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</si>
  <si>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</si>
  <si>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</si>
  <si>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</si>
  <si>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</si>
  <si>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</si>
  <si>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</si>
  <si>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</si>
  <si>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</si>
  <si>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</si>
  <si>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</si>
  <si>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</si>
  <si>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</si>
  <si>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</si>
  <si>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</si>
  <si>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</si>
  <si>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</si>
  <si>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</si>
  <si>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</si>
  <si>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</si>
  <si>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</si>
  <si>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</si>
  <si>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</si>
  <si>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</si>
  <si>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</si>
  <si>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</si>
  <si>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</si>
  <si>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</si>
  <si>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</si>
  <si>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</si>
  <si>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</si>
  <si>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</si>
  <si>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</si>
  <si>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</si>
  <si>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</si>
  <si>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</si>
  <si>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</si>
  <si>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</si>
  <si>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</si>
  <si>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</si>
  <si>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</si>
  <si>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</si>
  <si>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</si>
  <si>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</si>
  <si>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</si>
  <si>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</si>
  <si>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</si>
  <si>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</si>
  <si>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</si>
  <si>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</si>
  <si>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</si>
  <si>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</si>
  <si>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</si>
  <si>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</si>
  <si>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</si>
  <si>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</si>
  <si>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</si>
  <si>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</si>
  <si>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</si>
  <si>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</si>
  <si>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</si>
  <si>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</si>
  <si>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</si>
  <si>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</si>
  <si>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</si>
  <si>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</si>
  <si>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</si>
  <si>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</si>
  <si>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</si>
  <si>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</si>
  <si>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</si>
  <si>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</si>
  <si>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</si>
  <si>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</si>
  <si>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</si>
  <si>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</si>
  <si>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</si>
  <si>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</si>
  <si>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</si>
  <si>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</si>
  <si>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</si>
  <si>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</si>
  <si>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</si>
  <si>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</si>
  <si>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</si>
  <si>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</si>
  <si>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</si>
  <si>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</si>
  <si>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</si>
  <si>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</si>
  <si>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</si>
  <si>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</si>
  <si>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</si>
  <si>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</si>
  <si>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</si>
  <si>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</si>
  <si>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</si>
  <si>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</si>
  <si>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</si>
  <si>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</si>
  <si>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</si>
  <si>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</si>
  <si>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</si>
  <si>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</si>
  <si>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</si>
  <si>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</si>
  <si>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</si>
  <si>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</si>
  <si>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</si>
  <si>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</si>
  <si>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</si>
  <si>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</si>
  <si>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</si>
  <si>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</si>
  <si>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</si>
  <si>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</si>
  <si>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</si>
  <si>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</si>
  <si>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</si>
  <si>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</si>
  <si>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</si>
  <si>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</si>
  <si>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</si>
  <si>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</si>
  <si>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</si>
  <si>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</si>
  <si>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</si>
  <si>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</si>
  <si>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</si>
  <si>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</si>
  <si>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</si>
  <si>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</si>
  <si>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</si>
  <si>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</si>
  <si>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</si>
  <si>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</si>
  <si>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</si>
  <si>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</si>
  <si>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</si>
  <si>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</si>
  <si>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</si>
  <si>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</si>
  <si>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</si>
  <si>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</si>
  <si>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</si>
  <si>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</si>
  <si>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</si>
  <si>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</si>
  <si>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</si>
  <si>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</si>
  <si>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</si>
  <si>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</si>
  <si>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</si>
  <si>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</si>
  <si>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</si>
  <si>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</si>
  <si>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</si>
  <si>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</si>
  <si>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</si>
  <si>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</si>
  <si>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</si>
  <si>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</si>
  <si>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</si>
  <si>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</si>
  <si>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</si>
  <si>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</si>
  <si>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</si>
  <si>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</si>
  <si>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</si>
  <si>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</si>
  <si>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</si>
  <si>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</si>
  <si>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</si>
  <si>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</si>
  <si>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</si>
  <si>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</si>
  <si>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</si>
  <si>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</si>
  <si>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</si>
  <si>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</si>
  <si>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</si>
  <si>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</si>
  <si>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</si>
  <si>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</si>
  <si>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</si>
  <si>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</si>
  <si>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</si>
  <si>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</si>
  <si>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</si>
  <si>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</si>
  <si>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</si>
  <si>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</si>
  <si>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</si>
  <si>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</si>
  <si>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</si>
  <si>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</si>
  <si>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</si>
  <si>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</si>
  <si>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</si>
  <si>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</si>
  <si>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</si>
  <si>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</si>
  <si>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</si>
  <si>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</si>
  <si>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</si>
  <si>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</si>
  <si>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</si>
  <si>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</si>
  <si>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</si>
  <si>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</si>
  <si>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</si>
  <si>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</si>
  <si>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</si>
  <si>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</si>
  <si>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</si>
  <si>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</si>
  <si>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</si>
  <si>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</si>
  <si>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</si>
  <si>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</si>
  <si>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</si>
  <si>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</si>
  <si>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</si>
  <si>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</si>
  <si>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</si>
  <si>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</si>
  <si>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</si>
  <si>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</si>
  <si>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</si>
  <si>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</si>
  <si>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</si>
  <si>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</si>
  <si>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</si>
  <si>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</si>
  <si>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</si>
  <si>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</si>
  <si>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</si>
  <si>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</si>
  <si>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</si>
  <si>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</si>
  <si>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</si>
  <si>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</si>
  <si>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</si>
  <si>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</si>
  <si>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</si>
  <si>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</si>
  <si>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</si>
  <si>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</si>
  <si>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</si>
  <si>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</si>
  <si>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</si>
  <si>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</si>
  <si>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</si>
  <si>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</si>
  <si>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</si>
  <si>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</si>
  <si>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</si>
  <si>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</si>
  <si>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</si>
  <si>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</si>
  <si>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</si>
  <si>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</si>
  <si>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</si>
  <si>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</si>
  <si>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</si>
  <si>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</si>
  <si>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</si>
  <si>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</si>
  <si>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</si>
  <si>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</si>
  <si>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</si>
  <si>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</si>
  <si>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</si>
  <si>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</si>
  <si>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</si>
  <si>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</si>
  <si>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</si>
  <si>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</si>
  <si>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</si>
  <si>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</si>
  <si>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</si>
  <si>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</si>
  <si>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</si>
  <si>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</si>
  <si>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</si>
  <si>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</si>
  <si>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</si>
  <si>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</si>
  <si>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</si>
  <si>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</si>
  <si>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</si>
  <si>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</si>
  <si>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</si>
  <si>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</si>
  <si>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</si>
  <si>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</si>
  <si>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</si>
  <si>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</si>
  <si>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</si>
  <si>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</si>
  <si>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</si>
  <si>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</si>
  <si>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</si>
  <si>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</si>
  <si>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</si>
  <si>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</si>
  <si>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</si>
  <si>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</si>
  <si>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</si>
  <si>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</si>
  <si>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</si>
  <si>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</si>
  <si>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</si>
  <si>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</si>
  <si>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</si>
  <si>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</si>
  <si>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</si>
  <si>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</si>
  <si>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</si>
  <si>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</si>
  <si>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</si>
  <si>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</si>
  <si>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</si>
  <si>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</si>
  <si>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</si>
  <si>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</si>
  <si>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</si>
  <si>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</si>
  <si>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</si>
  <si>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</si>
  <si>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</si>
  <si>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</si>
  <si>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</si>
  <si>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</si>
  <si>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</si>
  <si>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</si>
  <si>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</si>
  <si>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</si>
  <si>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</si>
  <si>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</si>
  <si>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</si>
  <si>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</si>
  <si>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</si>
  <si>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</si>
  <si>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</si>
  <si>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</si>
  <si>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</si>
  <si>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</si>
  <si>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</si>
  <si>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</si>
  <si>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</si>
  <si>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</si>
  <si>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</si>
  <si>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</si>
  <si>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</si>
  <si>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</si>
  <si>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</si>
  <si>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</si>
  <si>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</si>
  <si>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</si>
  <si>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</si>
  <si>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</si>
  <si>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</si>
  <si>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</si>
  <si>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</si>
  <si>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</si>
  <si>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</si>
  <si>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</si>
  <si>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</si>
  <si>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</si>
  <si>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</si>
  <si>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</si>
  <si>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</si>
  <si>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</si>
  <si>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</si>
  <si>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</si>
  <si>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</si>
  <si>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</si>
  <si>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</si>
  <si>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</si>
  <si>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</si>
  <si>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</si>
  <si>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</si>
  <si>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</si>
  <si>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</si>
  <si>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</si>
  <si>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</si>
  <si>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</si>
  <si>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</si>
  <si>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</si>
  <si>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</si>
  <si>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</si>
  <si>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</si>
  <si>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</si>
  <si>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</si>
  <si>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</si>
  <si>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</si>
  <si>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</si>
  <si>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</si>
  <si>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</si>
  <si>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</si>
  <si>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</si>
  <si>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</si>
  <si>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</si>
  <si>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</si>
  <si>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</si>
  <si>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</si>
  <si>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</si>
  <si>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</si>
  <si>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</si>
  <si>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</si>
  <si>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</si>
  <si>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</si>
  <si>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</si>
  <si>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</si>
  <si>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</si>
  <si>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</si>
  <si>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</si>
  <si>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</si>
  <si>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</si>
  <si>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</si>
  <si>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</si>
  <si>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</si>
  <si>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</si>
  <si>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</si>
  <si>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</si>
  <si>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</si>
  <si>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</si>
  <si>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</si>
  <si>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</si>
  <si>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</si>
  <si>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</si>
  <si>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</si>
  <si>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</si>
  <si>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</si>
  <si>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</si>
  <si>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</si>
  <si>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</si>
  <si>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</si>
  <si>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</si>
  <si>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</si>
  <si>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</si>
  <si>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</si>
  <si>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</si>
  <si>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</si>
  <si>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</si>
  <si>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</si>
  <si>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</si>
  <si>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</si>
  <si>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</si>
  <si>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</si>
  <si>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</si>
  <si>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</si>
  <si>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</si>
  <si>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</si>
  <si>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</si>
  <si>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</si>
  <si>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</si>
  <si>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</si>
  <si>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</si>
  <si>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</si>
  <si>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</si>
  <si>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</si>
  <si>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</si>
  <si>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</si>
  <si>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</si>
  <si>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</si>
  <si>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</si>
  <si>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</si>
  <si>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</si>
  <si>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</si>
  <si>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</si>
  <si>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</si>
  <si>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</si>
  <si>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</si>
  <si>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</si>
  <si>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</si>
  <si>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</si>
  <si>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</si>
  <si>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</si>
  <si>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</si>
  <si>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</si>
  <si>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</si>
  <si>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</si>
  <si>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</si>
  <si>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</si>
  <si>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</si>
  <si>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</si>
  <si>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</si>
  <si>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</si>
  <si>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</si>
  <si>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</si>
  <si>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</si>
  <si>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</si>
  <si>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</si>
  <si>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</si>
  <si>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</si>
  <si>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</si>
  <si>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</si>
  <si>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</si>
  <si>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</si>
  <si>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</si>
  <si>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</si>
  <si>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</si>
  <si>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</si>
  <si>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</si>
  <si>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</si>
  <si>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</si>
  <si>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</si>
  <si>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</si>
  <si>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</si>
  <si>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</si>
  <si>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</si>
  <si>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</si>
  <si>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</si>
  <si>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</si>
  <si>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</si>
  <si>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</si>
  <si>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</si>
  <si>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</si>
  <si>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</si>
  <si>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</si>
  <si>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</si>
  <si>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</si>
  <si>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</si>
  <si>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</si>
  <si>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</si>
  <si>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</si>
  <si>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</si>
  <si>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</si>
  <si>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</si>
  <si>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</si>
  <si>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</si>
  <si>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</si>
  <si>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</si>
  <si>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</si>
  <si>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</si>
  <si>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</si>
  <si>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</si>
  <si>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</si>
  <si>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</si>
  <si>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</si>
  <si>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</si>
  <si>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</si>
  <si>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</si>
  <si>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</si>
  <si>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</si>
  <si>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</si>
  <si>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</si>
  <si>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</si>
  <si>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</si>
  <si>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</si>
  <si>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</si>
  <si>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</si>
  <si>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</si>
  <si>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</si>
  <si>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</si>
  <si>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</si>
  <si>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</si>
  <si>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</si>
  <si>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</si>
  <si>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</si>
  <si>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</si>
  <si>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</si>
  <si>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</si>
  <si>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</si>
  <si>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</si>
  <si>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</si>
  <si>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</si>
  <si>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</si>
  <si>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</si>
  <si>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</si>
  <si>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</si>
  <si>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</si>
  <si>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</si>
  <si>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</si>
  <si>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</si>
  <si>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</si>
  <si>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</si>
  <si>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</si>
  <si>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</si>
  <si>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</si>
  <si>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</si>
  <si>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</si>
  <si>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</si>
  <si>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</si>
  <si>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</si>
  <si>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</si>
  <si>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</si>
  <si>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</si>
  <si>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</si>
  <si>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</si>
  <si>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</si>
  <si>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</si>
  <si>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</si>
  <si>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</si>
  <si>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</si>
  <si>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</si>
  <si>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</si>
  <si>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</si>
  <si>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</si>
  <si>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</si>
  <si>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</si>
  <si>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</si>
  <si>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</si>
  <si>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</si>
  <si>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</si>
  <si>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</si>
  <si>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</si>
  <si>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</si>
  <si>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</si>
  <si>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</si>
  <si>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</si>
  <si>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</si>
  <si>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</si>
  <si>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</si>
  <si>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</si>
  <si>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</si>
  <si>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</si>
  <si>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</si>
  <si>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</si>
  <si>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</si>
  <si>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</si>
  <si>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</si>
  <si>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</si>
  <si>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</si>
  <si>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</si>
  <si>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</si>
  <si>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</si>
  <si>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</si>
  <si>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</si>
  <si>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</si>
  <si>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</si>
  <si>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</si>
  <si>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</si>
  <si>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</si>
  <si>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</si>
  <si>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</si>
  <si>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</si>
  <si>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</si>
  <si>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</si>
  <si>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</si>
  <si>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</si>
  <si>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</si>
  <si>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</si>
  <si>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</si>
  <si>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</si>
  <si>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</si>
  <si>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</si>
  <si>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</si>
  <si>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</si>
  <si>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</si>
  <si>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</si>
  <si>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</si>
  <si>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</si>
  <si>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</si>
  <si>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</si>
  <si>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</si>
  <si>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</si>
  <si>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</si>
  <si>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</si>
  <si>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</si>
  <si>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</si>
  <si>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</si>
  <si>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</si>
  <si>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</si>
  <si>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</si>
  <si>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</si>
  <si>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</si>
  <si>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</si>
  <si>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</si>
  <si>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</si>
  <si>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</si>
  <si>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</si>
  <si>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</si>
  <si>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</si>
  <si>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</si>
  <si>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</si>
  <si>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</si>
  <si>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</si>
  <si>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</si>
  <si>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</si>
  <si>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</si>
  <si>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</si>
  <si>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</si>
  <si>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</si>
  <si>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</si>
  <si>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</si>
  <si>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</si>
  <si>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</si>
  <si>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</si>
  <si>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</si>
  <si>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</si>
  <si>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</si>
  <si>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</si>
  <si>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</si>
  <si>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</si>
  <si>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</si>
  <si>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</si>
  <si>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</si>
  <si>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</si>
  <si>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</si>
  <si>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</si>
  <si>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</si>
  <si>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</si>
  <si>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</si>
  <si>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</si>
  <si>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</si>
  <si>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</si>
  <si>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</si>
  <si>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</si>
  <si>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</si>
  <si>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</si>
  <si>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</si>
  <si>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</si>
  <si>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</si>
  <si>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</si>
  <si>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</si>
  <si>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</si>
  <si>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</si>
  <si>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</si>
  <si>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</si>
  <si>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</si>
  <si>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</si>
  <si>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</si>
  <si>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</si>
  <si>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</si>
  <si>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</si>
  <si>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</si>
  <si>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</si>
  <si>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</si>
  <si>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</si>
  <si>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</si>
  <si>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</si>
  <si>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</si>
  <si>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</si>
  <si>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</si>
  <si>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</si>
  <si>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</si>
  <si>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</si>
  <si>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</si>
  <si>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</si>
  <si>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</si>
  <si>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</si>
  <si>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</si>
  <si>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</si>
  <si>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</si>
  <si>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</si>
  <si>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</si>
  <si>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</si>
  <si>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</si>
  <si>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</si>
  <si>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</si>
  <si>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</si>
  <si>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</si>
  <si>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</si>
  <si>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</si>
  <si>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</si>
  <si>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</si>
  <si>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</si>
  <si>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</si>
  <si>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</si>
  <si>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</si>
  <si>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</si>
  <si>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</si>
  <si>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</si>
  <si>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</si>
  <si>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</si>
  <si>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</si>
  <si>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</si>
  <si>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</si>
  <si>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</si>
  <si>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</si>
  <si>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</si>
  <si>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</si>
  <si>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</si>
  <si>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</si>
  <si>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</si>
  <si>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</si>
  <si>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</si>
  <si>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</si>
  <si>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</si>
  <si>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</si>
  <si>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</si>
  <si>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</si>
  <si>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</si>
  <si>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</si>
  <si>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</si>
  <si>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</si>
  <si>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</si>
  <si>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</si>
  <si>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</si>
  <si>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</si>
  <si>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</si>
  <si>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</si>
  <si>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</si>
  <si>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</si>
  <si>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</si>
  <si>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</si>
  <si>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</si>
  <si>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</si>
  <si>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</si>
  <si>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</si>
  <si>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</si>
  <si>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</si>
  <si>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</si>
  <si>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</si>
  <si>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</si>
  <si>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</si>
  <si>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</si>
  <si>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</si>
  <si>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</si>
  <si>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</si>
  <si>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</si>
  <si>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</si>
  <si>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</si>
  <si>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</si>
  <si>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</si>
  <si>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</si>
  <si>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</si>
  <si>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</si>
  <si>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</si>
  <si>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</si>
  <si>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</si>
  <si>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</si>
  <si>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</si>
  <si>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</si>
  <si>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</si>
  <si>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</si>
  <si>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</si>
  <si>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</si>
  <si>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</si>
  <si>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</si>
  <si>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</si>
  <si>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</si>
  <si>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</si>
  <si>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</si>
  <si>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</si>
  <si>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</si>
  <si>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</si>
  <si>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</si>
  <si>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</si>
  <si>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</si>
  <si>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</si>
  <si>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</si>
  <si>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</si>
  <si>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</si>
  <si>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</si>
  <si>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</si>
  <si>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</si>
  <si>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</si>
  <si>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</si>
  <si>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</si>
  <si>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</si>
  <si>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</si>
  <si>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</si>
  <si>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</si>
  <si>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</si>
  <si>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</si>
  <si>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</si>
  <si>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</si>
  <si>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</si>
  <si>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</si>
  <si>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</si>
  <si>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</si>
  <si>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</si>
  <si>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</si>
  <si>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</si>
  <si>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</si>
  <si>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</si>
  <si>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</si>
  <si>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</si>
  <si>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</si>
  <si>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</si>
  <si>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</si>
  <si>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</si>
  <si>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</si>
  <si>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</si>
  <si>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</si>
  <si>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</si>
  <si>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</si>
  <si>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</si>
  <si>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</si>
  <si>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</si>
  <si>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</si>
  <si>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</si>
  <si>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</si>
  <si>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</si>
  <si>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</si>
  <si>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</si>
  <si>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</si>
  <si>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</si>
  <si>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</si>
  <si>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</si>
  <si>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</si>
  <si>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</si>
  <si>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</si>
  <si>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</si>
  <si>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</si>
  <si>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</si>
  <si>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</si>
  <si>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</si>
  <si>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</si>
  <si>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</si>
  <si>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</si>
  <si>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</si>
  <si>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</si>
  <si>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</si>
  <si>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</si>
  <si>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</si>
  <si>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</si>
  <si>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</si>
  <si>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</si>
  <si>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</si>
  <si>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</si>
  <si>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</si>
  <si>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</si>
  <si>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</si>
  <si>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</si>
  <si>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</si>
  <si>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</si>
  <si>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</si>
  <si>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</si>
  <si>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</si>
  <si>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</si>
  <si>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</si>
  <si>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</si>
  <si>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</si>
  <si>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</si>
  <si>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</si>
  <si>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</si>
  <si>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</si>
  <si>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</si>
  <si>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</si>
  <si>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</si>
  <si>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</si>
  <si>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</si>
  <si>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</si>
  <si>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</si>
  <si>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</si>
  <si>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</si>
  <si>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</si>
  <si>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</si>
  <si>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</si>
  <si>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</si>
  <si>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</si>
  <si>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</si>
  <si>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</si>
  <si>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</si>
  <si>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</si>
  <si>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</si>
  <si>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</si>
  <si>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</si>
  <si>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</si>
  <si>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</si>
  <si>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</si>
  <si>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</si>
  <si>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</si>
  <si>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</si>
  <si>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</si>
  <si>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</si>
  <si>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</si>
  <si>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</si>
  <si>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</si>
  <si>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</si>
  <si>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</si>
  <si>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</si>
  <si>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</si>
  <si>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</si>
  <si>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</si>
  <si>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</si>
  <si>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</si>
  <si>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</si>
  <si>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</si>
  <si>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</si>
  <si>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</si>
  <si>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</si>
  <si>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</si>
  <si>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</si>
  <si>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</si>
  <si>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</si>
  <si>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</si>
  <si>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</si>
  <si>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</si>
  <si>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</si>
  <si>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</si>
  <si>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</si>
  <si>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</si>
  <si>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</si>
  <si>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</si>
  <si>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</si>
  <si>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</si>
  <si>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</si>
  <si>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</si>
  <si>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</si>
  <si>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</si>
  <si>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</si>
  <si>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</si>
  <si>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</si>
  <si>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</si>
  <si>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</si>
  <si>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</si>
  <si>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</si>
  <si>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</si>
  <si>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</si>
  <si>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</si>
  <si>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</si>
  <si>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</si>
  <si>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</si>
  <si>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</si>
  <si>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</si>
  <si>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</si>
  <si>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</si>
  <si>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</si>
  <si>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</si>
  <si>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</si>
  <si>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</si>
  <si>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</si>
  <si>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</si>
  <si>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</si>
  <si>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</si>
  <si>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</si>
  <si>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</si>
  <si>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</si>
  <si>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</si>
  <si>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</si>
  <si>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</si>
  <si>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</si>
  <si>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</si>
  <si>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</si>
  <si>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</si>
  <si>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</si>
  <si>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</si>
  <si>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</si>
  <si>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</si>
  <si>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</si>
  <si>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</si>
  <si>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</si>
  <si>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</si>
  <si>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</si>
  <si>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</si>
  <si>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</si>
  <si>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</si>
  <si>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</si>
  <si>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</si>
  <si>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</si>
  <si>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</si>
  <si>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</si>
  <si>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</si>
  <si>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</si>
  <si>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</si>
  <si>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</si>
  <si>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</si>
  <si>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</si>
  <si>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</si>
  <si>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</si>
  <si>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</si>
  <si>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</si>
  <si>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</si>
  <si>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</si>
  <si>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</si>
  <si>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</si>
  <si>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</si>
  <si>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</si>
  <si>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</si>
  <si>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</si>
  <si>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</si>
  <si>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</si>
  <si>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</si>
  <si>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</si>
  <si>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</si>
  <si>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</si>
  <si>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</si>
  <si>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</si>
  <si>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</si>
  <si>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</si>
  <si>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</si>
  <si>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</si>
  <si>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</si>
  <si>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</si>
  <si>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</si>
  <si>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</si>
  <si>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</si>
  <si>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</si>
  <si>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</si>
  <si>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</si>
  <si>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</si>
  <si>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</si>
  <si>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</si>
  <si>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</si>
  <si>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</si>
  <si>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</si>
  <si>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</si>
  <si>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</si>
  <si>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</si>
  <si>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</si>
  <si>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</si>
  <si>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</si>
  <si>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</si>
  <si>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</si>
  <si>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</si>
  <si>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</si>
  <si>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</si>
  <si>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</si>
  <si>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</si>
  <si>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</si>
  <si>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</si>
  <si>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</si>
  <si>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</si>
  <si>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</si>
  <si>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</si>
  <si>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</si>
  <si>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</si>
  <si>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</si>
  <si>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</si>
  <si>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</si>
  <si>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</si>
  <si>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</si>
  <si>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</si>
  <si>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</si>
  <si>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</si>
  <si>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</si>
  <si>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</si>
  <si>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</si>
  <si>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</si>
  <si>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</si>
  <si>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</si>
  <si>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</si>
  <si>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</si>
  <si>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</si>
  <si>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</si>
  <si>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</si>
  <si>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</si>
  <si>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</si>
  <si>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</si>
  <si>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</si>
  <si>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</si>
  <si>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</si>
  <si>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</si>
  <si>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</si>
  <si>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</si>
  <si>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</si>
  <si>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</si>
  <si>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</si>
  <si>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</si>
  <si>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</si>
  <si>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</si>
  <si>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</si>
  <si>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</si>
  <si>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</si>
  <si>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</si>
  <si>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</si>
  <si>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</si>
  <si>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</si>
  <si>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</si>
  <si>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</si>
  <si>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</si>
  <si>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</si>
  <si>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</si>
  <si>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</si>
  <si>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</si>
  <si>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</si>
  <si>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</si>
  <si>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</si>
  <si>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</si>
  <si>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</si>
  <si>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</si>
  <si>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</si>
  <si>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</si>
  <si>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</si>
  <si>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</si>
  <si>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</si>
  <si>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</si>
  <si>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</si>
  <si>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</si>
  <si>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</si>
  <si>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</si>
  <si>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</si>
  <si>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</si>
  <si>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</si>
  <si>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</si>
  <si>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</si>
  <si>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</si>
  <si>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</si>
  <si>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</si>
  <si>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</si>
  <si>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</si>
  <si>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</si>
  <si>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</si>
  <si>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</si>
  <si>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</si>
  <si>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</si>
  <si>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</si>
  <si>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</si>
  <si>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</si>
  <si>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</si>
  <si>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</si>
  <si>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</si>
  <si>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</si>
  <si>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</si>
  <si>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</si>
  <si>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</si>
  <si>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</si>
  <si>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</si>
  <si>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</si>
  <si>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</si>
  <si>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</si>
  <si>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</si>
  <si>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</si>
  <si>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</si>
  <si>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</si>
  <si>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</si>
  <si>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</si>
  <si>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</si>
  <si>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</si>
  <si>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</si>
  <si>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</si>
  <si>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</si>
  <si>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</si>
  <si>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</si>
  <si>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</si>
  <si>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</si>
  <si>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</si>
  <si>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</si>
  <si>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</si>
  <si>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</si>
  <si>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</si>
  <si>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</si>
  <si>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</si>
  <si>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</si>
  <si>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</si>
  <si>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</si>
  <si>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</si>
  <si>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</si>
  <si>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</si>
  <si>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</si>
  <si>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</si>
  <si>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</si>
  <si>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</si>
  <si>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</si>
  <si>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</si>
  <si>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</si>
  <si>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</si>
  <si>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</si>
  <si>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</si>
  <si>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</si>
  <si>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</si>
  <si>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</si>
  <si>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</si>
  <si>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</si>
  <si>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</si>
  <si>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</si>
  <si>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</si>
  <si>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</si>
  <si>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</si>
  <si>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</si>
  <si>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</si>
  <si>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</si>
  <si>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</si>
  <si>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</si>
  <si>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</si>
  <si>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</si>
  <si>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</si>
  <si>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</si>
  <si>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</si>
  <si>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</si>
  <si>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</si>
  <si>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</si>
  <si>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</si>
  <si>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</si>
  <si>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</si>
  <si>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</si>
  <si>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</si>
  <si>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</si>
  <si>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</si>
  <si>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</si>
  <si>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</si>
  <si>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</si>
  <si>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</si>
  <si>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</si>
  <si>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</si>
  <si>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</si>
  <si>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</si>
  <si>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</si>
  <si>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</si>
  <si>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</si>
  <si>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</si>
  <si>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</si>
  <si>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</si>
  <si>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</si>
  <si>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</si>
  <si>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</si>
  <si>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</si>
  <si>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</si>
  <si>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</si>
  <si>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</si>
  <si>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</si>
  <si>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</si>
  <si>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</si>
  <si>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</si>
  <si>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</si>
  <si>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</si>
  <si>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</si>
  <si>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</si>
  <si>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</si>
  <si>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</si>
  <si>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</si>
  <si>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</si>
  <si>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</si>
  <si>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</si>
  <si>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</si>
  <si>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</si>
  <si>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</si>
  <si>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</si>
  <si>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</si>
  <si>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</si>
  <si>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</si>
  <si>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</si>
  <si>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</si>
  <si>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</si>
  <si>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</si>
  <si>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</si>
  <si>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</si>
  <si>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</si>
  <si>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</si>
  <si>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</si>
  <si>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</si>
  <si>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</si>
  <si>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</si>
  <si>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</si>
  <si>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</si>
  <si>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</si>
  <si>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</si>
  <si>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</si>
  <si>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</si>
  <si>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</si>
  <si>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</si>
  <si>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</si>
  <si>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</si>
  <si>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</si>
  <si>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</si>
  <si>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</si>
  <si>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</si>
  <si>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</si>
  <si>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</si>
  <si>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</si>
  <si>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</si>
  <si>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</si>
  <si>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</si>
  <si>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</si>
  <si>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</si>
  <si>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</si>
  <si>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</si>
  <si>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</si>
  <si>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</si>
  <si>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</si>
  <si>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</si>
  <si>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</si>
  <si>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</si>
  <si>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</si>
  <si>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</si>
  <si>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</si>
  <si>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</si>
  <si>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</si>
  <si>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</si>
  <si>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</si>
  <si>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</si>
  <si>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</si>
  <si>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</si>
  <si>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</si>
  <si>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</si>
  <si>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</si>
  <si>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</si>
  <si>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</si>
  <si>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</si>
  <si>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</si>
  <si>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</si>
  <si>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</si>
  <si>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</si>
  <si>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</si>
  <si>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</si>
  <si>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</si>
  <si>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</si>
  <si>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</si>
  <si>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</si>
  <si>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</si>
  <si>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</si>
  <si>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</si>
  <si>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</si>
  <si>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</si>
  <si>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</si>
  <si>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</si>
  <si>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</si>
  <si>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</si>
  <si>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</si>
  <si>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</si>
  <si>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</si>
  <si>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</si>
  <si>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</si>
  <si>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</si>
  <si>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</si>
  <si>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</si>
  <si>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</si>
  <si>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</si>
  <si>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</si>
  <si>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</si>
  <si>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</si>
  <si>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</si>
  <si>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</si>
  <si>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</si>
  <si>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</si>
  <si>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</si>
  <si>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</si>
  <si>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</si>
  <si>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</si>
  <si>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</si>
  <si>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</si>
  <si>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</si>
  <si>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</si>
  <si>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</si>
  <si>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</si>
  <si>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</si>
  <si>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</si>
  <si>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</si>
  <si>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</si>
  <si>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</si>
  <si>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</si>
  <si>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</si>
  <si>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</si>
  <si>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</si>
  <si>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</si>
  <si>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</si>
  <si>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</si>
  <si>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</si>
  <si>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</si>
  <si>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</si>
  <si>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</si>
  <si>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</si>
  <si>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</si>
  <si>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</si>
  <si>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</si>
  <si>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</si>
  <si>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</si>
  <si>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</si>
  <si>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</si>
  <si>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</si>
  <si>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</si>
  <si>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</si>
  <si>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</si>
  <si>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</si>
  <si>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</si>
  <si>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</si>
  <si>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</si>
  <si>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</si>
  <si>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</si>
  <si>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</si>
  <si>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</si>
  <si>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</si>
  <si>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</si>
  <si>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</si>
  <si>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</si>
  <si>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</si>
  <si>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</si>
  <si>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</si>
  <si>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</si>
  <si>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</si>
  <si>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</si>
  <si>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</si>
  <si>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</si>
  <si>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</si>
  <si>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</si>
  <si>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</si>
  <si>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</si>
  <si>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</si>
  <si>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</si>
  <si>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</si>
  <si>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</si>
  <si>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</si>
  <si>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</si>
  <si>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</si>
  <si>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</si>
  <si>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</si>
  <si>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</si>
  <si>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</si>
  <si>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</si>
  <si>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</si>
  <si>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</si>
  <si>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</si>
  <si>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</si>
  <si>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</si>
  <si>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</si>
  <si>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</si>
  <si>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</si>
  <si>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</si>
  <si>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</si>
  <si>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</si>
  <si>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</si>
  <si>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</si>
  <si>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</si>
  <si>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</si>
  <si>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</si>
  <si>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</si>
  <si>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</si>
  <si>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</si>
  <si>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</si>
  <si>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</si>
  <si>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</si>
  <si>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</si>
  <si>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</si>
  <si>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</si>
  <si>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</si>
  <si>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</si>
  <si>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</si>
  <si>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</si>
  <si>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</si>
  <si>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</si>
  <si>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</si>
  <si>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</si>
  <si>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</si>
  <si>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</si>
  <si>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</si>
  <si>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</si>
  <si>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</si>
  <si>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</si>
  <si>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</si>
  <si>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</si>
  <si>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</si>
  <si>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</si>
  <si>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</si>
  <si>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</si>
  <si>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</si>
  <si>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</si>
  <si>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</si>
  <si>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</si>
  <si>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</si>
  <si>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</si>
  <si>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</si>
  <si>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</si>
  <si>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</si>
  <si>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</si>
  <si>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</si>
  <si>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</si>
  <si>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</si>
  <si>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</si>
  <si>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</si>
  <si>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</si>
  <si>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</si>
  <si>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</si>
  <si>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</si>
  <si>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</si>
  <si>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</si>
  <si>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</si>
  <si>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</si>
  <si>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</si>
  <si>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</si>
  <si>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</si>
  <si>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</si>
  <si>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</si>
  <si>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</si>
  <si>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</si>
  <si>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</si>
  <si>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</si>
  <si>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</si>
  <si>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</si>
  <si>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</si>
  <si>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</si>
  <si>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</si>
  <si>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</si>
  <si>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</si>
  <si>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</si>
  <si>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</si>
  <si>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</si>
  <si>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</si>
  <si>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</si>
  <si>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</si>
  <si>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</si>
  <si>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</si>
  <si>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</si>
  <si>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</si>
  <si>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</si>
  <si>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</si>
  <si>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</si>
  <si>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</si>
  <si>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</si>
  <si>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</si>
  <si>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</si>
  <si>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</si>
  <si>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</si>
  <si>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</si>
  <si>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</si>
  <si>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</si>
  <si>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</si>
  <si>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</si>
  <si>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</si>
  <si>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</si>
  <si>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</si>
  <si>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</si>
  <si>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</si>
  <si>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</si>
  <si>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</si>
  <si>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</si>
  <si>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</si>
  <si>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</si>
  <si>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</si>
  <si>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</si>
  <si>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</si>
  <si>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</si>
  <si>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</si>
  <si>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</si>
  <si>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</si>
  <si>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</si>
  <si>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</si>
  <si>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</si>
  <si>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</si>
  <si>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</si>
  <si>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</si>
  <si>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</si>
  <si>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</si>
  <si>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</si>
  <si>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</si>
  <si>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</si>
  <si>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</si>
  <si>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</si>
  <si>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</si>
  <si>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</si>
  <si>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</si>
  <si>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</si>
  <si>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</si>
  <si>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</si>
  <si>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</si>
  <si>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</si>
  <si>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</si>
  <si>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</si>
  <si>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</si>
  <si>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</si>
  <si>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</si>
  <si>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</si>
  <si>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</si>
  <si>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</si>
  <si>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</si>
  <si>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</si>
  <si>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</si>
  <si>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</si>
  <si>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</si>
  <si>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</si>
  <si>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</si>
  <si>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</si>
  <si>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</si>
  <si>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</si>
  <si>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</si>
  <si>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</si>
  <si>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</si>
  <si>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</si>
  <si>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</si>
  <si>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</si>
  <si>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</si>
  <si>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</si>
  <si>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</si>
  <si>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</si>
  <si>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</si>
  <si>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</si>
  <si>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</si>
  <si>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</si>
  <si>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</si>
  <si>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</si>
  <si>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</si>
  <si>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</si>
  <si>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</si>
  <si>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</si>
  <si>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</si>
  <si>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</si>
  <si>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</si>
  <si>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</si>
  <si>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</si>
  <si>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</si>
  <si>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</si>
  <si>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</si>
  <si>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</si>
  <si>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</si>
  <si>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</si>
  <si>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</si>
  <si>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</si>
  <si>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</si>
  <si>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</si>
  <si>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</si>
  <si>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</si>
  <si>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</si>
  <si>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</si>
  <si>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</si>
  <si>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</si>
  <si>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</si>
  <si>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</si>
  <si>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</si>
  <si>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</si>
  <si>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</si>
  <si>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</si>
  <si>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</si>
  <si>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</si>
  <si>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</si>
  <si>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</si>
  <si>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</si>
  <si>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</si>
  <si>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</si>
  <si>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</si>
  <si>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</si>
  <si>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</si>
  <si>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</si>
  <si>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</si>
  <si>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</si>
  <si>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</si>
  <si>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</si>
  <si>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</si>
  <si>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</si>
  <si>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</si>
  <si>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</si>
  <si>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</si>
  <si>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</si>
  <si>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</si>
  <si>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</si>
  <si>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</si>
  <si>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</si>
  <si>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</si>
  <si>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</si>
  <si>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</si>
  <si>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</si>
  <si>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</si>
  <si>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</si>
  <si>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</si>
  <si>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</si>
  <si>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</si>
  <si>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</si>
  <si>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</si>
  <si>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</si>
  <si>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</si>
  <si>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</si>
  <si>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</si>
  <si>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</si>
  <si>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</si>
  <si>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</si>
  <si>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</si>
  <si>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</si>
  <si>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</si>
  <si>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</si>
  <si>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</si>
  <si>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</si>
  <si>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</si>
  <si>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</si>
  <si>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</si>
  <si>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</si>
  <si>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</si>
  <si>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</si>
  <si>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</si>
  <si>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</si>
  <si>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</si>
  <si>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</si>
  <si>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</si>
  <si>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</si>
  <si>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</si>
  <si>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</si>
  <si>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</si>
  <si>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</si>
  <si>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</si>
  <si>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</si>
  <si>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</si>
  <si>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</si>
  <si>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</si>
  <si>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</si>
  <si>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</si>
  <si>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</si>
  <si>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</si>
  <si>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</si>
  <si>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</si>
  <si>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</si>
  <si>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</si>
  <si>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</si>
  <si>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</si>
  <si>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</si>
  <si>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</si>
  <si>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</si>
  <si>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</si>
  <si>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</si>
  <si>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</si>
  <si>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</si>
  <si>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</si>
  <si>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</si>
  <si>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</si>
  <si>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</si>
  <si>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</si>
  <si>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</si>
  <si>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</si>
  <si>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</si>
  <si>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</si>
  <si>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</si>
  <si>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</si>
  <si>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</si>
  <si>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</si>
  <si>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</si>
  <si>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</si>
  <si>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</si>
  <si>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</si>
  <si>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</si>
  <si>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</si>
  <si>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</si>
  <si>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</si>
  <si>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</si>
  <si>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</si>
  <si>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</si>
  <si>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</si>
  <si>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</si>
  <si>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</si>
  <si>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</si>
  <si>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</si>
  <si>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</si>
  <si>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</si>
  <si>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</si>
  <si>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</si>
  <si>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</si>
  <si>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</si>
  <si>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</si>
  <si>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</si>
  <si>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</si>
  <si>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</si>
  <si>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</si>
  <si>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</si>
  <si>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</si>
  <si>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</si>
  <si>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</si>
  <si>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</si>
  <si>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</si>
  <si>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</si>
  <si>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</si>
  <si>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</si>
  <si>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</si>
  <si>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</si>
  <si>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</si>
  <si>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</si>
  <si>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</si>
  <si>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</si>
  <si>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</si>
  <si>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</si>
  <si>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</si>
  <si>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</si>
  <si>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</si>
  <si>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</si>
  <si>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</si>
  <si>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</si>
  <si>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</si>
  <si>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</si>
  <si>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</si>
  <si>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</si>
  <si>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</si>
  <si>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</si>
  <si>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</si>
  <si>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</si>
  <si>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</si>
  <si>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</si>
  <si>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</si>
  <si>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</si>
  <si>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</si>
  <si>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</si>
  <si>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</si>
  <si>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</si>
  <si>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</si>
  <si>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</si>
  <si>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</si>
  <si>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</si>
  <si>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</si>
  <si>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</si>
  <si>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</si>
  <si>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</si>
  <si>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</si>
  <si>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</si>
  <si>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</si>
  <si>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</si>
  <si>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</si>
  <si>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</si>
  <si>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</si>
  <si>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</si>
  <si>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</si>
  <si>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</si>
  <si>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</si>
  <si>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</si>
  <si>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</si>
  <si>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</si>
  <si>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</si>
  <si>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</si>
  <si>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</si>
  <si>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</si>
  <si>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</si>
  <si>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</si>
  <si>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</si>
  <si>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</si>
  <si>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</si>
  <si>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</si>
  <si>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</si>
  <si>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</si>
  <si>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</si>
  <si>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</si>
  <si>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</si>
  <si>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</si>
  <si>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</si>
  <si>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</si>
  <si>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</si>
  <si>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</si>
  <si>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</si>
  <si>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</si>
  <si>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</si>
  <si>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</si>
  <si>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</si>
  <si>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</si>
  <si>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</si>
  <si>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</si>
  <si>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</si>
  <si>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</si>
  <si>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</si>
  <si>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</si>
  <si>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</si>
  <si>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</si>
  <si>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</si>
  <si>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</si>
  <si>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</si>
  <si>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</si>
  <si>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</si>
  <si>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</si>
  <si>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</si>
  <si>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</si>
  <si>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</si>
  <si>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</si>
  <si>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</si>
  <si>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</si>
  <si>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</si>
  <si>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</si>
  <si>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</si>
  <si>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</si>
  <si>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</si>
  <si>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</si>
  <si>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</si>
  <si>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</si>
  <si>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</si>
  <si>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</si>
  <si>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</si>
  <si>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</si>
  <si>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</si>
  <si>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</si>
  <si>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</si>
  <si>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</si>
  <si>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</si>
  <si>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</si>
  <si>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</si>
  <si>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</si>
  <si>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</si>
  <si>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</si>
  <si>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</si>
  <si>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</si>
  <si>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</si>
  <si>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</si>
  <si>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</si>
  <si>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</si>
  <si>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</si>
  <si>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</si>
  <si>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</si>
  <si>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</si>
  <si>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</si>
  <si>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</si>
  <si>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</si>
  <si>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</si>
  <si>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</si>
  <si>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</si>
  <si>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</si>
  <si>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</si>
  <si>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</si>
  <si>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</si>
  <si>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</si>
  <si>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</si>
  <si>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</si>
  <si>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</si>
  <si>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</si>
  <si>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</si>
  <si>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</si>
  <si>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</si>
  <si>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</si>
  <si>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</si>
  <si>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</si>
  <si>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</si>
  <si>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</si>
  <si>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</si>
  <si>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</si>
  <si>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</si>
  <si>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</si>
  <si>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</si>
  <si>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</si>
  <si>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</si>
  <si>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</si>
  <si>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</si>
  <si>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</si>
  <si>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</si>
  <si>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</si>
  <si>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</si>
  <si>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</si>
  <si>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</si>
  <si>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</si>
  <si>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</si>
  <si>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</si>
  <si>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</si>
  <si>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</si>
  <si>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</si>
  <si>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</si>
  <si>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</si>
  <si>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</si>
  <si>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</si>
  <si>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</si>
  <si>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</si>
  <si>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</si>
  <si>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</si>
  <si>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</si>
  <si>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</si>
  <si>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</si>
  <si>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</si>
  <si>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</si>
  <si>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</si>
  <si>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</si>
  <si>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</si>
  <si>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</si>
  <si>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</si>
  <si>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</si>
  <si>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</si>
  <si>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</si>
  <si>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</si>
  <si>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</si>
  <si>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</si>
  <si>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</si>
  <si>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</si>
  <si>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</si>
  <si>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</si>
  <si>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</si>
  <si>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</si>
  <si>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</si>
  <si>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</si>
  <si>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</si>
  <si>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</si>
  <si>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</si>
  <si>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</si>
  <si>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</si>
  <si>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</si>
  <si>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</si>
  <si>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</si>
  <si>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</si>
  <si>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</si>
  <si>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</si>
  <si>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</si>
  <si>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</si>
  <si>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</si>
  <si>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</si>
  <si>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</si>
  <si>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</si>
  <si>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</si>
  <si>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</si>
  <si>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</si>
  <si>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</si>
  <si>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</si>
  <si>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</si>
  <si>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</si>
  <si>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</si>
  <si>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</si>
  <si>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</si>
  <si>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</si>
  <si>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</si>
  <si>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</si>
  <si>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</si>
  <si>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</si>
  <si>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</si>
  <si>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</si>
  <si>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</si>
  <si>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</si>
  <si>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</si>
  <si>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</si>
  <si>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</si>
  <si>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</si>
  <si>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</si>
  <si>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</si>
  <si>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</si>
  <si>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</si>
  <si>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</si>
  <si>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</si>
  <si>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</si>
  <si>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</si>
  <si>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</si>
  <si>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</si>
  <si>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</si>
  <si>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</si>
  <si>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</si>
  <si>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</si>
  <si>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</si>
  <si>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</si>
  <si>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</si>
  <si>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</si>
  <si>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</si>
  <si>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</si>
  <si>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</si>
  <si>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</si>
  <si>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</si>
  <si>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</si>
  <si>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</si>
  <si>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</si>
  <si>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</si>
  <si>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</si>
  <si>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</si>
  <si>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</si>
  <si>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</si>
  <si>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</si>
  <si>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</si>
  <si>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</si>
  <si>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</si>
  <si>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</si>
  <si>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</si>
  <si>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</si>
  <si>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</si>
  <si>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</si>
  <si>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</si>
  <si>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</si>
  <si>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</si>
  <si>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</si>
  <si>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</si>
  <si>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</si>
  <si>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</si>
  <si>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</si>
  <si>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</si>
  <si>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</si>
  <si>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</si>
  <si>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</si>
  <si>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</si>
  <si>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</si>
  <si>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</si>
  <si>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</si>
  <si>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</si>
  <si>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</si>
  <si>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</si>
  <si>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</si>
  <si>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</si>
  <si>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</si>
  <si>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</si>
  <si>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</si>
  <si>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</si>
  <si>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</si>
  <si>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</si>
  <si>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</si>
  <si>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</si>
  <si>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</si>
  <si>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</si>
  <si>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</si>
  <si>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</si>
  <si>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</si>
  <si>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</si>
  <si>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</si>
  <si>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</si>
  <si>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</si>
  <si>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</si>
  <si>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</si>
  <si>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</si>
  <si>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</si>
  <si>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</si>
  <si>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</si>
  <si>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</si>
  <si>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</si>
  <si>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</si>
  <si>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</si>
  <si>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</si>
  <si>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</si>
  <si>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</si>
  <si>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</si>
  <si>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</si>
  <si>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</si>
  <si>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</si>
  <si>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</si>
  <si>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</si>
  <si>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</si>
  <si>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</si>
  <si>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</si>
  <si>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</si>
  <si>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</si>
  <si>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</si>
  <si>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</si>
  <si>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</si>
  <si>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</si>
  <si>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</si>
  <si>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</si>
  <si>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</si>
  <si>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</si>
  <si>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</si>
  <si>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</si>
  <si>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</si>
  <si>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</si>
  <si>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</si>
  <si>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</si>
  <si>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</si>
  <si>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</si>
  <si>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</si>
  <si>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</si>
  <si>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</si>
  <si>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</si>
  <si>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</si>
  <si>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</si>
  <si>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</si>
  <si>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</si>
  <si>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</si>
  <si>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</si>
  <si>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</si>
  <si>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</si>
  <si>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</si>
  <si>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</si>
  <si>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</si>
  <si>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</si>
  <si>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</si>
  <si>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</si>
  <si>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</si>
  <si>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</si>
  <si>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</si>
  <si>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</si>
  <si>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</si>
  <si>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</si>
  <si>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</si>
  <si>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</si>
  <si>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</si>
  <si>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</si>
  <si>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</si>
  <si>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</si>
  <si>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</si>
  <si>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</si>
  <si>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</si>
  <si>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</si>
  <si>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</si>
  <si>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</si>
  <si>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</si>
  <si>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</si>
  <si>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</si>
  <si>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</si>
  <si>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</si>
  <si>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</si>
  <si>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</si>
  <si>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</si>
  <si>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</si>
  <si>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</si>
  <si>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</si>
  <si>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</si>
  <si>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</si>
  <si>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</si>
  <si>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</si>
  <si>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</si>
  <si>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</si>
  <si>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</si>
  <si>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</si>
  <si>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</si>
  <si>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</si>
  <si>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</si>
  <si>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</si>
  <si>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</si>
  <si>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</si>
  <si>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</si>
  <si>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</si>
  <si>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</si>
  <si>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</si>
  <si>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</si>
  <si>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</si>
  <si>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</si>
  <si>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</si>
  <si>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</si>
  <si>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</si>
  <si>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</si>
  <si>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</si>
  <si>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</si>
  <si>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</si>
  <si>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</si>
  <si>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</si>
  <si>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</si>
  <si>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</si>
  <si>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</si>
  <si>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</si>
  <si>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</si>
  <si>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</si>
  <si>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</si>
  <si>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</si>
  <si>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</si>
  <si>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</si>
  <si>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</si>
  <si>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</si>
  <si>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</si>
  <si>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</si>
  <si>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</si>
  <si>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</si>
  <si>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</si>
  <si>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</si>
  <si>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</si>
  <si>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</si>
  <si>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</si>
  <si>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</si>
  <si>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</si>
  <si>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</si>
  <si>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</si>
  <si>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</si>
  <si>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</si>
  <si>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</si>
  <si>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</si>
  <si>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</si>
  <si>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</si>
  <si>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</si>
  <si>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</si>
  <si>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</si>
  <si>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</si>
  <si>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</si>
  <si>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</si>
  <si>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</si>
  <si>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</si>
  <si>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</si>
  <si>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</si>
  <si>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</si>
  <si>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</si>
  <si>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</si>
  <si>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</si>
  <si>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</si>
  <si>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</si>
  <si>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</si>
  <si>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</si>
  <si>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</si>
  <si>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</si>
  <si>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</si>
  <si>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</si>
  <si>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</si>
  <si>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</si>
  <si>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</si>
  <si>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</si>
  <si>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</si>
  <si>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</si>
  <si>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</si>
  <si>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</si>
  <si>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</si>
  <si>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</si>
  <si>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</si>
  <si>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</si>
  <si>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</si>
  <si>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</si>
  <si>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</si>
  <si>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</si>
  <si>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</si>
  <si>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</si>
  <si>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</si>
  <si>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</si>
  <si>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</si>
  <si>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</si>
  <si>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</si>
  <si>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</si>
  <si>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</si>
  <si>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</si>
  <si>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</si>
  <si>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</si>
  <si>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</si>
  <si>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</si>
  <si>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</si>
  <si>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</si>
  <si>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</si>
  <si>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</si>
  <si>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</si>
  <si>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</si>
  <si>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</si>
  <si>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</si>
  <si>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</si>
  <si>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</si>
  <si>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</si>
  <si>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</si>
  <si>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</si>
  <si>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</si>
  <si>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</si>
  <si>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</si>
  <si>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</si>
  <si>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</si>
  <si>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</si>
  <si>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</si>
  <si>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</si>
  <si>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</si>
  <si>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</si>
  <si>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</si>
  <si>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</si>
  <si>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</si>
  <si>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</si>
  <si>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</si>
  <si>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</si>
  <si>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</si>
  <si>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</si>
  <si>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</si>
  <si>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</si>
  <si>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</si>
  <si>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</si>
  <si>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</si>
  <si>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</si>
  <si>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</si>
  <si>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</si>
  <si>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</si>
  <si>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</si>
  <si>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</si>
  <si>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</si>
  <si>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</si>
  <si>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</si>
  <si>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</si>
  <si>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</si>
  <si>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</si>
  <si>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</si>
  <si>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</si>
  <si>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</si>
  <si>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</si>
  <si>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</si>
  <si>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</si>
  <si>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</si>
  <si>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</si>
  <si>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</si>
  <si>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</si>
  <si>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</si>
  <si>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</si>
  <si>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</si>
  <si>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</si>
  <si>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</si>
  <si>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</si>
  <si>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</si>
  <si>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</si>
  <si>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</si>
  <si>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</si>
  <si>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</si>
  <si>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</si>
  <si>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</si>
  <si>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</si>
  <si>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</si>
  <si>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</si>
  <si>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</si>
  <si>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</si>
  <si>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</si>
  <si>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</si>
  <si>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</si>
  <si>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</si>
  <si>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</si>
  <si>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</si>
  <si>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</si>
  <si>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</si>
  <si>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</si>
  <si>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</si>
  <si>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</si>
  <si>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</si>
  <si>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</si>
  <si>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</si>
  <si>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</si>
  <si>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</si>
  <si>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</si>
  <si>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</si>
  <si>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</si>
  <si>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</si>
  <si>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</si>
  <si>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</si>
  <si>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</si>
  <si>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</si>
  <si>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</si>
  <si>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</si>
  <si>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</si>
  <si>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</si>
  <si>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</si>
  <si>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</si>
  <si>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</si>
  <si>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</si>
  <si>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</si>
  <si>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</si>
  <si>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</si>
  <si>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</si>
  <si>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</si>
  <si>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</si>
  <si>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</si>
  <si>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</si>
  <si>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</si>
  <si>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</si>
  <si>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</si>
  <si>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</si>
  <si>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</si>
  <si>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</si>
  <si>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</si>
  <si>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</si>
  <si>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</si>
  <si>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</si>
  <si>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</si>
  <si>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</si>
  <si>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</si>
  <si>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</si>
  <si>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</si>
  <si>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</si>
  <si>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</si>
  <si>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</si>
  <si>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</si>
  <si>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</si>
  <si>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</si>
  <si>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</si>
  <si>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</si>
  <si>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</si>
  <si>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</si>
  <si>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</si>
  <si>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</si>
  <si>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</si>
  <si>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</si>
  <si>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</si>
  <si>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</si>
  <si>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</si>
  <si>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</si>
  <si>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</si>
  <si>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</si>
  <si>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</si>
  <si>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</si>
  <si>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</si>
  <si>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</si>
  <si>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</si>
  <si>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</si>
  <si>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</si>
  <si>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</si>
  <si>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</si>
  <si>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</si>
  <si>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</si>
  <si>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</si>
  <si>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</si>
  <si>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</si>
  <si>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</si>
  <si>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</si>
  <si>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</si>
  <si>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</si>
  <si>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</si>
  <si>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</si>
  <si>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</si>
  <si>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</si>
  <si>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</si>
  <si>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</si>
  <si>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</si>
  <si>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</si>
  <si>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</si>
  <si>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</si>
  <si>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</si>
  <si>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</si>
  <si>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</si>
  <si>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</si>
  <si>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</si>
  <si>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</si>
  <si>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</si>
  <si>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</si>
  <si>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</si>
  <si>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</si>
  <si>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</si>
  <si>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</si>
  <si>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</si>
  <si>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</si>
  <si>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</si>
  <si>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</si>
  <si>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</si>
  <si>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</si>
  <si>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</si>
  <si>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</si>
  <si>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</si>
  <si>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</si>
  <si>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</si>
  <si>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</si>
  <si>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</si>
  <si>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</si>
  <si>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</si>
  <si>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</si>
  <si>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</si>
  <si>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</si>
  <si>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</si>
  <si>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</si>
  <si>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</si>
  <si>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</si>
  <si>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</si>
  <si>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</si>
  <si>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</si>
  <si>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</si>
  <si>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</si>
  <si>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</si>
  <si>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</si>
  <si>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</si>
  <si>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</si>
  <si>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</si>
  <si>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</si>
  <si>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</si>
  <si>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</si>
  <si>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</si>
  <si>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</si>
  <si>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</si>
  <si>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</si>
  <si>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</si>
  <si>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</si>
  <si>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</si>
  <si>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</si>
  <si>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</si>
  <si>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</si>
  <si>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</si>
  <si>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</si>
  <si>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</si>
  <si>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</si>
  <si>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</si>
  <si>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</si>
  <si>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</si>
  <si>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</si>
  <si>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</si>
  <si>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</si>
  <si>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</si>
  <si>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</si>
  <si>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</si>
  <si>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</si>
  <si>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</si>
  <si>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</si>
  <si>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</si>
  <si>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</si>
  <si>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</si>
  <si>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</si>
  <si>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</si>
  <si>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</si>
  <si>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</si>
  <si>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</si>
  <si>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</si>
  <si>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</si>
  <si>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</si>
  <si>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</si>
  <si>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</si>
  <si>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</si>
  <si>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</si>
  <si>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</si>
  <si>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</si>
  <si>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</si>
  <si>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</si>
  <si>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</si>
  <si>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</si>
  <si>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</si>
  <si>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</si>
  <si>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</si>
  <si>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</si>
  <si>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</si>
  <si>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</si>
  <si>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</si>
  <si>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</si>
  <si>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</si>
  <si>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</si>
  <si>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</si>
  <si>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</si>
  <si>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</si>
  <si>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</si>
  <si>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</si>
  <si>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</si>
  <si>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</si>
  <si>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</si>
  <si>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</si>
  <si>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</si>
  <si>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</si>
  <si>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</si>
  <si>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</si>
  <si>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</si>
  <si>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</si>
  <si>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</si>
  <si>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</si>
  <si>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</si>
  <si>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</si>
  <si>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</si>
  <si>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</si>
  <si>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</si>
  <si>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</si>
  <si>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</si>
  <si>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</si>
  <si>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</si>
  <si>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</si>
  <si>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</si>
  <si>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</si>
  <si>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</si>
  <si>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</si>
  <si>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</si>
  <si>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</si>
  <si>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</si>
  <si>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</si>
  <si>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</si>
  <si>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</si>
  <si>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</si>
  <si>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</si>
  <si>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</si>
  <si>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</si>
  <si>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</si>
  <si>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</si>
  <si>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</si>
  <si>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</si>
  <si>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</si>
  <si>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</si>
  <si>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</si>
  <si>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</si>
  <si>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</si>
  <si>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</si>
  <si>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</si>
  <si>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</si>
  <si>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</si>
  <si>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</si>
  <si>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</si>
  <si>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</si>
  <si>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</si>
  <si>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</si>
  <si>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</si>
  <si>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</si>
  <si>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</si>
  <si>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</si>
  <si>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</si>
  <si>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</si>
  <si>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</si>
  <si>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</si>
  <si>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</si>
  <si>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</si>
  <si>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</si>
  <si>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</si>
  <si>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</si>
  <si>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</si>
  <si>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</si>
  <si>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</si>
  <si>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</si>
  <si>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</si>
  <si>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</si>
  <si>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</si>
  <si>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</si>
  <si>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</si>
  <si>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</si>
  <si>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</si>
  <si>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</si>
  <si>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</si>
  <si>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</si>
  <si>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</si>
  <si>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</si>
  <si>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</si>
  <si>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</si>
  <si>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</si>
  <si>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</si>
  <si>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</si>
  <si>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</si>
  <si>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</si>
  <si>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</si>
  <si>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</si>
  <si>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</si>
  <si>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</si>
  <si>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</si>
  <si>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</si>
  <si>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</si>
  <si>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</si>
  <si>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</si>
  <si>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</si>
  <si>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</si>
  <si>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</si>
  <si>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</si>
  <si>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</si>
  <si>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</si>
  <si>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</si>
  <si>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</si>
  <si>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</si>
  <si>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</si>
  <si>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</si>
  <si>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</si>
  <si>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</si>
  <si>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</si>
  <si>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</si>
  <si>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</si>
  <si>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</si>
  <si>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</si>
  <si>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</si>
  <si>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</si>
  <si>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</si>
  <si>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</si>
  <si>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</si>
  <si>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</si>
  <si>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</si>
  <si>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</si>
  <si>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</si>
  <si>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</si>
  <si>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</si>
  <si>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</si>
  <si>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</si>
  <si>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</si>
  <si>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</si>
  <si>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</si>
  <si>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</si>
  <si>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</si>
  <si>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</si>
  <si>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</si>
  <si>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</si>
  <si>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</si>
  <si>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</si>
  <si>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</si>
  <si>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</si>
  <si>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</si>
  <si>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</si>
  <si>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</si>
  <si>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</si>
  <si>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</si>
  <si>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</si>
  <si>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</si>
  <si>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</si>
  <si>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</si>
  <si>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</si>
  <si>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</si>
  <si>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</si>
  <si>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</si>
  <si>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</si>
  <si>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</si>
  <si>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</si>
  <si>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</si>
  <si>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</si>
  <si>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</si>
  <si>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</si>
  <si>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</si>
  <si>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</si>
  <si>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</si>
  <si>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</si>
  <si>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</si>
  <si>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</si>
  <si>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</si>
  <si>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</si>
  <si>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</si>
  <si>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</si>
  <si>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</si>
  <si>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</si>
  <si>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</si>
  <si>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</si>
  <si>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</si>
  <si>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</si>
  <si>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</si>
  <si>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</si>
  <si>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</si>
  <si>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</si>
  <si>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</si>
  <si>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</si>
  <si>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</si>
  <si>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</si>
  <si>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</si>
  <si>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</si>
  <si>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</si>
  <si>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</si>
  <si>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</si>
  <si>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</si>
  <si>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</si>
  <si>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</si>
  <si>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</si>
  <si>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</si>
  <si>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</si>
  <si>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</si>
  <si>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</si>
  <si>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</si>
  <si>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</si>
  <si>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</si>
  <si>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</si>
  <si>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</si>
  <si>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</si>
  <si>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</si>
  <si>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</si>
  <si>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</si>
  <si>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</si>
  <si>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</si>
  <si>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</si>
  <si>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</si>
  <si>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</si>
  <si>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</si>
  <si>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</si>
  <si>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</si>
  <si>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</si>
  <si>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</si>
  <si>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</si>
  <si>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</si>
  <si>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</si>
  <si>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</si>
  <si>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</si>
  <si>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</si>
  <si>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</si>
  <si>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</si>
  <si>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</si>
  <si>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</si>
  <si>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</si>
  <si>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</si>
  <si>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</si>
  <si>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</si>
  <si>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</si>
  <si>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</si>
  <si>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</si>
  <si>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</si>
  <si>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</si>
  <si>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</si>
  <si>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</si>
  <si>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</si>
  <si>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</si>
  <si>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</si>
  <si>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</si>
  <si>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</si>
  <si>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</si>
  <si>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</si>
  <si>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</si>
  <si>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</si>
  <si>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</si>
  <si>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</si>
  <si>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</si>
  <si>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</si>
  <si>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</si>
  <si>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</si>
  <si>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</si>
  <si>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</si>
  <si>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</si>
  <si>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</si>
  <si>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</si>
  <si>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</si>
  <si>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</si>
  <si>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</si>
  <si>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</si>
  <si>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</si>
  <si>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</si>
  <si>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</si>
  <si>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</si>
  <si>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</si>
  <si>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</si>
  <si>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</si>
  <si>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</si>
  <si>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</si>
  <si>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</si>
  <si>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</si>
  <si>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</si>
  <si>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</si>
  <si>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</si>
  <si>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</si>
  <si>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</si>
  <si>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</si>
  <si>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</si>
  <si>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</si>
  <si>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</si>
  <si>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</si>
  <si>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</si>
  <si>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</si>
  <si>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</si>
  <si>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</si>
  <si>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</si>
  <si>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</si>
  <si>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</si>
  <si>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</si>
  <si>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</si>
  <si>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</si>
  <si>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</si>
  <si>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</si>
  <si>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</si>
  <si>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</si>
  <si>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</si>
  <si>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</si>
  <si>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</si>
  <si>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</si>
  <si>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</si>
  <si>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</si>
  <si>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</si>
  <si>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</si>
  <si>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</si>
  <si>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</si>
  <si>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</si>
  <si>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</si>
  <si>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</si>
  <si>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</si>
  <si>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</si>
  <si>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</si>
  <si>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</si>
  <si>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</si>
  <si>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</si>
  <si>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</si>
  <si>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</si>
  <si>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</si>
  <si>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</si>
  <si>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</si>
  <si>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</si>
  <si>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</si>
  <si>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</si>
  <si>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</si>
  <si>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</si>
  <si>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</si>
  <si>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</si>
  <si>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</si>
  <si>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</si>
  <si>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</si>
  <si>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</si>
  <si>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</si>
  <si>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</si>
  <si>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</si>
  <si>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</si>
  <si>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</si>
  <si>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</si>
  <si>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</si>
  <si>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</si>
  <si>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</si>
  <si>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</si>
  <si>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</si>
  <si>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</si>
  <si>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</si>
  <si>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</si>
  <si>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</si>
  <si>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</si>
  <si>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</si>
  <si>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</si>
  <si>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</si>
  <si>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</si>
  <si>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</si>
  <si>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</si>
  <si>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</si>
  <si>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</si>
  <si>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</si>
  <si>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</si>
  <si>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</si>
  <si>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</si>
  <si>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</si>
  <si>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</si>
  <si>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</si>
  <si>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</si>
  <si>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</si>
  <si>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</si>
  <si>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</si>
  <si>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</si>
  <si>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</si>
  <si>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</si>
  <si>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</si>
  <si>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</si>
  <si>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</si>
  <si>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</si>
  <si>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</si>
  <si>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</si>
  <si>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</si>
  <si>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</si>
  <si>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</si>
  <si>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</si>
  <si>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</si>
  <si>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</si>
  <si>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</si>
  <si>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</si>
  <si>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</si>
  <si>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</si>
  <si>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</si>
  <si>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</si>
  <si>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</si>
  <si>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</si>
  <si>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</si>
  <si>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</si>
  <si>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</si>
  <si>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</si>
  <si>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</si>
  <si>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</si>
  <si>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</si>
  <si>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</si>
  <si>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</si>
  <si>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</si>
  <si>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</si>
  <si>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</si>
  <si>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</si>
  <si>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</si>
  <si>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</si>
  <si>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</si>
  <si>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</si>
  <si>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</si>
  <si>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</si>
  <si>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</si>
  <si>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</si>
  <si>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</si>
  <si>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</si>
  <si>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</si>
  <si>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</si>
  <si>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</si>
  <si>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</si>
  <si>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</si>
  <si>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</si>
  <si>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</si>
  <si>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</si>
  <si>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</si>
  <si>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</si>
  <si>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</si>
  <si>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</si>
  <si>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</si>
  <si>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</si>
  <si>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</si>
  <si>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</si>
  <si>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</si>
  <si>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</si>
  <si>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</si>
  <si>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</si>
  <si>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</si>
  <si>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</si>
  <si>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</si>
  <si>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</si>
  <si>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</si>
  <si>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</si>
  <si>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</si>
  <si>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</si>
  <si>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</si>
  <si>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</si>
  <si>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</si>
  <si>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</si>
  <si>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</si>
  <si>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</si>
  <si>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</si>
  <si>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</si>
  <si>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</si>
  <si>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</si>
  <si>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</si>
  <si>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</si>
  <si>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</si>
  <si>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</si>
  <si>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</si>
  <si>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</si>
  <si>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</si>
  <si>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</si>
  <si>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</si>
  <si>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</si>
  <si>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</si>
  <si>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</si>
  <si>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</si>
  <si>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</si>
  <si>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</si>
  <si>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</si>
  <si>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</si>
  <si>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</si>
  <si>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</si>
  <si>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</si>
  <si>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</si>
  <si>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</si>
  <si>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</si>
  <si>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</si>
  <si>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</si>
  <si>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</si>
  <si>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</si>
  <si>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</si>
  <si>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</si>
  <si>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</si>
  <si>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</si>
  <si>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</si>
  <si>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</si>
  <si>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</si>
  <si>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</si>
  <si>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</si>
  <si>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</si>
  <si>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</si>
  <si>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</si>
  <si>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</si>
  <si>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</si>
  <si>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</si>
  <si>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</si>
  <si>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</si>
  <si>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</si>
  <si>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</si>
  <si>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</si>
  <si>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</si>
  <si>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</si>
  <si>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</si>
  <si>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</si>
  <si>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</si>
  <si>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</si>
  <si>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</si>
  <si>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</si>
  <si>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</si>
  <si>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</si>
  <si>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</si>
  <si>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</si>
  <si>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</si>
  <si>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</si>
  <si>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</si>
  <si>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</si>
  <si>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</si>
  <si>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</si>
  <si>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</si>
  <si>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</si>
  <si>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</si>
  <si>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</si>
  <si>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</si>
  <si>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</si>
  <si>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</si>
  <si>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</si>
  <si>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</si>
  <si>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</si>
  <si>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</si>
  <si>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</si>
  <si>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</si>
  <si>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</si>
  <si>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</si>
  <si>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</si>
  <si>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</si>
  <si>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</si>
  <si>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</si>
  <si>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</si>
  <si>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</si>
  <si>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</si>
  <si>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</si>
  <si>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</si>
  <si>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</si>
  <si>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</si>
  <si>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</si>
  <si>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</si>
  <si>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</si>
  <si>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</si>
  <si>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</si>
  <si>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</si>
  <si>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</si>
  <si>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</si>
  <si>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</si>
  <si>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</si>
  <si>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</si>
  <si>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</si>
  <si>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</si>
  <si>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</si>
  <si>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</si>
  <si>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</si>
  <si>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</si>
  <si>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</si>
  <si>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</si>
  <si>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</si>
  <si>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</si>
  <si>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</si>
  <si>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</si>
  <si>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</si>
  <si>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</si>
  <si>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</si>
  <si>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</si>
  <si>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</si>
  <si>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</si>
  <si>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</si>
  <si>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</si>
  <si>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</si>
  <si>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</si>
  <si>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</si>
  <si>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</si>
  <si>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</si>
  <si>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</si>
  <si>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</si>
  <si>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</si>
  <si>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</si>
  <si>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</si>
  <si>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</si>
  <si>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</si>
  <si>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</si>
  <si>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</si>
  <si>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</si>
  <si>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</si>
  <si>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</si>
  <si>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</si>
  <si>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</si>
  <si>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</si>
  <si>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</si>
  <si>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</si>
  <si>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</si>
  <si>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</si>
  <si>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</si>
  <si>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</si>
  <si>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</si>
  <si>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</si>
  <si>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</si>
  <si>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</si>
  <si>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</si>
  <si>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</si>
  <si>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</si>
  <si>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</si>
  <si>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</si>
  <si>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</si>
  <si>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</si>
  <si>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</si>
  <si>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</si>
  <si>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</si>
  <si>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</si>
  <si>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</si>
  <si>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</si>
  <si>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</si>
  <si>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</si>
  <si>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</si>
  <si>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</si>
  <si>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</si>
  <si>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</si>
  <si>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</si>
  <si>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</si>
  <si>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</si>
  <si>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</si>
  <si>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</si>
  <si>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</si>
  <si>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</si>
  <si>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</si>
  <si>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</si>
  <si>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</si>
  <si>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</si>
  <si>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</si>
  <si>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</si>
  <si>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</si>
  <si>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</si>
  <si>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</si>
  <si>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</si>
  <si>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</si>
  <si>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</si>
  <si>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</si>
  <si>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</si>
  <si>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</si>
  <si>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</si>
  <si>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</si>
  <si>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</si>
  <si>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</si>
  <si>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</si>
  <si>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</si>
  <si>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</si>
  <si>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</si>
  <si>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</si>
  <si>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</si>
  <si>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</si>
  <si>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</si>
  <si>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</si>
  <si>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</si>
  <si>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</si>
  <si>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</si>
  <si>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</si>
  <si>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</si>
  <si>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</si>
  <si>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</si>
  <si>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</si>
  <si>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</si>
  <si>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</si>
  <si>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</si>
  <si>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</si>
  <si>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</si>
  <si>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</si>
  <si>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</si>
  <si>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</si>
  <si>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</si>
  <si>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</si>
  <si>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</si>
  <si>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</si>
  <si>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</si>
  <si>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</si>
  <si>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</si>
  <si>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</si>
  <si>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</si>
  <si>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</si>
  <si>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</si>
  <si>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</si>
  <si>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</si>
  <si>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</si>
  <si>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</si>
  <si>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</si>
  <si>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</si>
  <si>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</si>
  <si>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</si>
  <si>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</si>
  <si>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</si>
  <si>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</si>
  <si>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</si>
  <si>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</si>
  <si>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</si>
  <si>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</si>
  <si>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</si>
  <si>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</si>
  <si>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</si>
  <si>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</si>
  <si>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</si>
  <si>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</si>
  <si>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</si>
  <si>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</si>
  <si>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</si>
  <si>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</si>
  <si>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</si>
  <si>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</si>
  <si>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</si>
  <si>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</si>
  <si>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</si>
  <si>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</si>
  <si>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</si>
  <si>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</si>
  <si>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</si>
  <si>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</si>
  <si>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</si>
  <si>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</si>
  <si>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</si>
  <si>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</si>
  <si>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</si>
  <si>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</si>
  <si>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</si>
  <si>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</si>
  <si>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</si>
  <si>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</si>
  <si>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</si>
  <si>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</si>
  <si>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</si>
  <si>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</si>
  <si>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</si>
  <si>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</si>
  <si>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</si>
  <si>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</si>
  <si>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</si>
  <si>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</si>
  <si>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</si>
  <si>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</si>
  <si>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</si>
  <si>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</si>
  <si>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</si>
  <si>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</si>
  <si>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</si>
  <si>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</si>
  <si>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</si>
  <si>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</si>
  <si>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</si>
  <si>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</si>
  <si>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</si>
  <si>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</si>
  <si>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</si>
  <si>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</si>
  <si>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</si>
  <si>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</si>
  <si>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</si>
  <si>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</si>
  <si>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</si>
  <si>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</si>
  <si>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</si>
  <si>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</si>
  <si>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</si>
  <si>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</si>
  <si>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</si>
  <si>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</si>
  <si>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</si>
  <si>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</si>
  <si>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</si>
  <si>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</si>
  <si>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</si>
  <si>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</si>
  <si>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</si>
  <si>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</si>
  <si>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</si>
  <si>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</si>
  <si>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</si>
  <si>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</si>
  <si>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</si>
  <si>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</si>
  <si>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</si>
  <si>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</si>
  <si>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</si>
  <si>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</si>
  <si>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</si>
  <si>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</si>
  <si>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</si>
  <si>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</si>
  <si>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</si>
  <si>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</si>
  <si>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</si>
  <si>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</si>
  <si>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</si>
  <si>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</si>
  <si>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</si>
  <si>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</si>
  <si>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</si>
  <si>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</si>
  <si>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</si>
  <si>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</si>
  <si>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</si>
  <si>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</si>
  <si>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</si>
  <si>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</si>
  <si>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</si>
  <si>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</si>
  <si>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</si>
  <si>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</si>
  <si>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</si>
  <si>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</si>
  <si>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</si>
  <si>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</si>
  <si>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</si>
  <si>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</si>
  <si>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</si>
  <si>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</si>
  <si>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</si>
  <si>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</si>
  <si>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</si>
  <si>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</si>
  <si>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</si>
  <si>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</si>
  <si>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</si>
  <si>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</si>
  <si>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</si>
  <si>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</si>
  <si>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</si>
  <si>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</si>
  <si>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</si>
  <si>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</si>
  <si>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</si>
  <si>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</si>
  <si>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</si>
  <si>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</si>
  <si>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</si>
  <si>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</si>
  <si>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</si>
  <si>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</si>
  <si>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</si>
  <si>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</si>
  <si>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</si>
  <si>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</si>
  <si>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</si>
  <si>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</si>
  <si>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</si>
  <si>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</si>
  <si>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</si>
  <si>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</si>
  <si>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</si>
  <si>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</si>
  <si>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</si>
  <si>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</si>
  <si>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</si>
  <si>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</si>
  <si>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</si>
  <si>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</si>
  <si>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</si>
  <si>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</si>
  <si>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</si>
  <si>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</si>
  <si>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</si>
  <si>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</si>
  <si>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</si>
  <si>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</si>
  <si>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</si>
  <si>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</si>
  <si>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</si>
  <si>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</si>
  <si>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</si>
  <si>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</si>
  <si>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</si>
  <si>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</si>
  <si>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</si>
  <si>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</si>
  <si>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</si>
  <si>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</si>
  <si>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</si>
  <si>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</si>
  <si>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</si>
  <si>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</si>
  <si>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</si>
  <si>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</si>
  <si>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</si>
  <si>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</si>
  <si>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</si>
  <si>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</si>
  <si>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</si>
  <si>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</si>
  <si>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</si>
  <si>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</si>
  <si>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</si>
  <si>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</si>
  <si>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</si>
  <si>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</si>
  <si>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</si>
  <si>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</si>
  <si>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</si>
  <si>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</si>
  <si>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</si>
  <si>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</si>
  <si>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</si>
  <si>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</si>
  <si>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</si>
  <si>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</si>
  <si>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</si>
  <si>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</si>
  <si>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</si>
  <si>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</si>
  <si>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</si>
  <si>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</si>
  <si>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</si>
  <si>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</si>
  <si>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</si>
  <si>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</si>
  <si>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</si>
  <si>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</si>
  <si>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</si>
  <si>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</si>
  <si>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</si>
  <si>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</si>
  <si>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</si>
  <si>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</si>
  <si>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</si>
  <si>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</si>
  <si>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</si>
  <si>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</si>
  <si>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</si>
  <si>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</si>
  <si>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</si>
  <si>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</si>
  <si>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</si>
  <si>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</si>
  <si>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</si>
  <si>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</si>
  <si>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</si>
  <si>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</si>
  <si>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</si>
  <si>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</si>
  <si>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</si>
  <si>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</si>
  <si>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</si>
  <si>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</si>
  <si>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</si>
  <si>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</si>
  <si>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</si>
  <si>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</si>
  <si>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</si>
  <si>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</si>
  <si>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</si>
  <si>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</si>
  <si>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</si>
  <si>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</si>
  <si>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</si>
  <si>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</si>
  <si>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</si>
  <si>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</si>
  <si>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</si>
  <si>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</si>
  <si>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</si>
  <si>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</si>
  <si>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</si>
  <si>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</si>
  <si>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</si>
  <si>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</si>
  <si>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</si>
  <si>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</si>
  <si>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</si>
  <si>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</si>
  <si>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</si>
  <si>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</si>
  <si>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</si>
  <si>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</si>
  <si>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</si>
  <si>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</si>
  <si>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</si>
  <si>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</si>
  <si>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</si>
  <si>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</si>
  <si>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</si>
  <si>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</si>
  <si>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</si>
  <si>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</si>
  <si>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</si>
  <si>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</si>
  <si>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</si>
  <si>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</si>
  <si>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</si>
  <si>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</si>
  <si>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</si>
  <si>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</si>
  <si>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</si>
  <si>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</si>
  <si>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</si>
  <si>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</si>
  <si>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</si>
  <si>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</si>
  <si>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</si>
  <si>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</si>
  <si>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</si>
  <si>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</si>
  <si>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</si>
  <si>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</si>
  <si>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</si>
  <si>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</si>
  <si>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</si>
  <si>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</si>
  <si>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</si>
  <si>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</si>
  <si>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</si>
  <si>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</si>
  <si>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</si>
  <si>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</si>
  <si>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</si>
  <si>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</si>
  <si>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</si>
  <si>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</si>
  <si>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</si>
  <si>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</si>
  <si>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</si>
  <si>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</si>
  <si>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</si>
  <si>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</si>
  <si>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</si>
  <si>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</si>
  <si>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</si>
  <si>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</si>
  <si>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</si>
  <si>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</si>
  <si>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</si>
  <si>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</si>
  <si>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</si>
  <si>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</si>
  <si>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</si>
  <si>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</si>
  <si>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</si>
  <si>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</si>
  <si>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</si>
  <si>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</si>
  <si>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</si>
  <si>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</si>
  <si>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</si>
  <si>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</si>
  <si>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</si>
  <si>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</si>
  <si>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</si>
  <si>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</si>
  <si>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</si>
  <si>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</si>
  <si>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</si>
  <si>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</si>
  <si>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</si>
  <si>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</si>
  <si>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</si>
  <si>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</si>
  <si>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</si>
  <si>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</si>
  <si>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</si>
  <si>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</si>
  <si>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</si>
  <si>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</si>
  <si>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</si>
  <si>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</si>
  <si>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</si>
  <si>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</si>
  <si>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</si>
  <si>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</si>
  <si>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</si>
  <si>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</si>
  <si>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</si>
  <si>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</si>
  <si>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</si>
  <si>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</si>
  <si>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</si>
  <si>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</si>
  <si>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</si>
  <si>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</si>
  <si>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</si>
  <si>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</si>
  <si>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</si>
  <si>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</si>
  <si>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</si>
  <si>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</si>
  <si>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</si>
  <si>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</si>
  <si>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</si>
  <si>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</si>
  <si>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</si>
  <si>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</si>
  <si>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</si>
  <si>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</si>
  <si>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</si>
  <si>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</si>
  <si>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</si>
  <si>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</si>
  <si>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</si>
  <si>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</si>
  <si>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</si>
  <si>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</si>
  <si>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</si>
  <si>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</si>
  <si>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</si>
  <si>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</si>
  <si>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</si>
  <si>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</si>
  <si>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</si>
  <si>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</si>
  <si>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</si>
  <si>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</si>
  <si>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</si>
  <si>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</si>
  <si>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</si>
  <si>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</si>
  <si>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</si>
  <si>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</si>
  <si>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</si>
  <si>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</si>
  <si>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</si>
  <si>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</si>
  <si>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</si>
  <si>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</si>
  <si>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</si>
  <si>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</si>
  <si>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</si>
  <si>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</si>
  <si>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</si>
  <si>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</si>
  <si>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</si>
  <si>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</si>
  <si>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</si>
  <si>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</si>
  <si>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</si>
  <si>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</si>
  <si>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</si>
  <si>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</si>
  <si>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</si>
  <si>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</si>
  <si>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</si>
  <si>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</si>
  <si>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</si>
  <si>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</si>
  <si>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</si>
  <si>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</si>
  <si>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</si>
  <si>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</si>
  <si>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</si>
  <si>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</si>
  <si>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</si>
  <si>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</si>
  <si>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</si>
  <si>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</si>
  <si>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</si>
  <si>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</si>
  <si>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</si>
  <si>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</si>
  <si>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</si>
  <si>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</si>
  <si>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</si>
  <si>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</si>
  <si>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</si>
  <si>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</si>
  <si>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</si>
  <si>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</si>
  <si>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</si>
  <si>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</si>
  <si>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</si>
  <si>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</si>
  <si>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</si>
  <si>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</si>
  <si>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</si>
  <si>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</si>
  <si>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</si>
  <si>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</si>
  <si>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</si>
  <si>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</si>
  <si>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</si>
  <si>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</si>
  <si>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</si>
  <si>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</si>
  <si>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</si>
  <si>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</si>
  <si>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</si>
  <si>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</si>
  <si>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</si>
  <si>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</si>
  <si>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</si>
  <si>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</si>
  <si>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</si>
  <si>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</si>
  <si>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</si>
  <si>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</si>
  <si>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</si>
  <si>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</si>
  <si>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</si>
  <si>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</si>
  <si>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</si>
  <si>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</si>
  <si>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</si>
  <si>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</si>
  <si>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</si>
  <si>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</si>
  <si>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</si>
  <si>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</si>
  <si>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</si>
  <si>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</si>
  <si>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</si>
  <si>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</si>
  <si>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</si>
  <si>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</si>
  <si>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</si>
  <si>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</si>
  <si>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</si>
  <si>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</si>
  <si>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</si>
  <si>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</si>
  <si>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</si>
  <si>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</si>
  <si>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</si>
  <si>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</si>
  <si>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</si>
  <si>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</si>
  <si>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</si>
  <si>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</si>
  <si>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</si>
  <si>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</si>
  <si>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</si>
  <si>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</si>
  <si>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</si>
  <si>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</si>
  <si>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</si>
  <si>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</si>
  <si>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</si>
  <si>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</si>
  <si>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</si>
  <si>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</si>
  <si>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</si>
  <si>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</si>
  <si>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</si>
  <si>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</si>
  <si>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</si>
  <si>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</si>
  <si>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</si>
  <si>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</si>
  <si>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</si>
  <si>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</si>
  <si>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</si>
  <si>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</si>
  <si>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</si>
  <si>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</si>
  <si>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</si>
  <si>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</si>
  <si>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</si>
  <si>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</si>
  <si>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</si>
  <si>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</si>
  <si>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</si>
  <si>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</si>
  <si>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</si>
  <si>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</si>
  <si>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</si>
  <si>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</si>
  <si>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</si>
  <si>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</si>
  <si>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</si>
  <si>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</si>
  <si>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</si>
  <si>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</si>
  <si>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</si>
  <si>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</si>
  <si>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</si>
  <si>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</si>
  <si>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</si>
  <si>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</si>
  <si>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</si>
  <si>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</si>
  <si>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</si>
  <si>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</si>
  <si>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</si>
  <si>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</si>
  <si>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</si>
  <si>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</si>
  <si>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</si>
  <si>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</si>
  <si>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</si>
  <si>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</si>
  <si>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</si>
  <si>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</si>
  <si>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</si>
  <si>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</si>
  <si>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</si>
  <si>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</si>
  <si>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</si>
  <si>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</si>
  <si>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</si>
  <si>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</si>
  <si>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</si>
  <si>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</si>
  <si>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</si>
  <si>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</si>
  <si>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</si>
  <si>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</si>
  <si>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</si>
  <si>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</si>
  <si>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</si>
  <si>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</si>
  <si>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</si>
  <si>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</si>
  <si>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</si>
  <si>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</si>
  <si>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</si>
  <si>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</si>
  <si>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</si>
  <si>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</si>
  <si>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</si>
  <si>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</si>
  <si>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</si>
  <si>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</si>
  <si>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</si>
  <si>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</si>
  <si>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</si>
  <si>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</si>
  <si>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</si>
  <si>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</si>
  <si>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</si>
  <si>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</si>
  <si>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</si>
  <si>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</si>
  <si>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</si>
  <si>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</si>
  <si>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</si>
  <si>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</si>
  <si>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</si>
  <si>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</si>
  <si>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</si>
  <si>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</si>
  <si>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</si>
  <si>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</si>
  <si>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</si>
  <si>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</si>
  <si>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</si>
  <si>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</si>
  <si>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</si>
  <si>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</si>
  <si>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</si>
  <si>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</si>
  <si>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</si>
  <si>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</si>
  <si>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</si>
  <si>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</si>
  <si>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</si>
  <si>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</si>
  <si>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</si>
  <si>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</si>
  <si>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</si>
  <si>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</si>
  <si>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</si>
  <si>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</si>
  <si>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</si>
  <si>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</si>
  <si>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</si>
  <si>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</si>
  <si>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</si>
  <si>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</si>
  <si>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</si>
  <si>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</si>
  <si>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</si>
  <si>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</si>
  <si>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</si>
  <si>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</si>
  <si>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</si>
  <si>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</si>
  <si>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</si>
  <si>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</si>
  <si>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</si>
  <si>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</si>
  <si>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</si>
  <si>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</si>
  <si>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</si>
  <si>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</si>
  <si>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</si>
  <si>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</si>
  <si>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</si>
  <si>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</si>
  <si>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</si>
  <si>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</si>
  <si>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</si>
  <si>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</si>
  <si>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</si>
  <si>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</si>
  <si>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</si>
  <si>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</si>
  <si>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</si>
  <si>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</si>
  <si>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</si>
  <si>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</si>
  <si>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</si>
  <si>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</si>
  <si>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</si>
  <si>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</si>
  <si>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</si>
  <si>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</si>
  <si>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</si>
  <si>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</si>
  <si>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</si>
  <si>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</si>
  <si>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</si>
  <si>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</si>
  <si>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</si>
  <si>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</si>
  <si>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</si>
  <si>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</si>
  <si>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</si>
  <si>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</si>
  <si>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</si>
  <si>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</si>
  <si>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</si>
  <si>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</si>
  <si>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</si>
  <si>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</si>
  <si>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</si>
  <si>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</si>
  <si>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</si>
  <si>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</si>
  <si>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</si>
  <si>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</si>
  <si>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</si>
  <si>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</si>
  <si>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</si>
  <si>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</si>
  <si>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</si>
  <si>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</si>
  <si>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</si>
  <si>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</si>
  <si>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</si>
  <si>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</si>
  <si>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</si>
  <si>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</si>
  <si>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</si>
  <si>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</si>
  <si>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</si>
  <si>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</si>
  <si>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</si>
  <si>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</si>
  <si>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</si>
  <si>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</si>
  <si>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</si>
  <si>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</si>
  <si>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</si>
  <si>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</si>
  <si>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</si>
  <si>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</si>
  <si>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</si>
  <si>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</si>
  <si>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</si>
  <si>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</si>
  <si>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</si>
  <si>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</si>
  <si>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</si>
  <si>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</si>
  <si>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</si>
  <si>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</si>
  <si>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</si>
  <si>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</si>
  <si>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</si>
  <si>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</si>
  <si>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</si>
  <si>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</si>
  <si>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</si>
  <si>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</si>
  <si>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</si>
  <si>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</si>
  <si>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</si>
  <si>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</si>
  <si>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</si>
  <si>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</si>
  <si>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</si>
  <si>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</si>
  <si>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</si>
  <si>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</si>
  <si>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</si>
  <si>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</si>
  <si>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</si>
  <si>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</si>
  <si>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</si>
  <si>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</si>
  <si>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</si>
  <si>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</si>
  <si>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</si>
  <si>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</si>
  <si>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</si>
  <si>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</si>
  <si>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</si>
  <si>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</si>
  <si>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</si>
  <si>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</si>
  <si>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</si>
  <si>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</si>
  <si>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</si>
  <si>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</si>
  <si>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</si>
  <si>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</si>
  <si>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</si>
  <si>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</si>
  <si>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</si>
  <si>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</si>
  <si>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</si>
  <si>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</si>
  <si>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</si>
  <si>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</si>
  <si>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</si>
  <si>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</si>
  <si>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</si>
  <si>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</si>
  <si>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</si>
  <si>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</si>
  <si>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</si>
  <si>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</si>
  <si>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</si>
  <si>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</si>
  <si>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</si>
  <si>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</si>
  <si>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</si>
  <si>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</si>
  <si>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</si>
  <si>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</si>
  <si>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</si>
  <si>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</si>
  <si>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</si>
  <si>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</si>
  <si>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</si>
  <si>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</si>
  <si>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</si>
  <si>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</si>
  <si>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</si>
  <si>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</si>
  <si>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</si>
  <si>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</si>
  <si>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</si>
  <si>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</si>
  <si>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</si>
  <si>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</si>
  <si>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</si>
  <si>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</si>
  <si>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</si>
  <si>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</si>
  <si>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</si>
  <si>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</si>
  <si>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</si>
  <si>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</si>
  <si>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</si>
  <si>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</si>
  <si>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</si>
  <si>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</si>
  <si>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</si>
  <si>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</si>
  <si>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</si>
  <si>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</si>
  <si>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</si>
  <si>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</si>
  <si>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</si>
  <si>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</si>
  <si>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</si>
  <si>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</si>
  <si>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</si>
  <si>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</si>
  <si>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</si>
  <si>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</si>
  <si>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</si>
  <si>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</si>
  <si>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</si>
  <si>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</si>
  <si>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</si>
  <si>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</si>
  <si>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</si>
  <si>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</si>
  <si>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</si>
  <si>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</si>
  <si>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</si>
  <si>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</si>
  <si>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</si>
  <si>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</si>
  <si>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</si>
  <si>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</si>
  <si>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</si>
  <si>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</si>
  <si>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</si>
  <si>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</si>
  <si>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</si>
  <si>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</si>
  <si>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</si>
  <si>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</si>
  <si>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</si>
  <si>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</si>
  <si>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</si>
  <si>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</si>
  <si>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</si>
  <si>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</si>
  <si>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</si>
  <si>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</si>
  <si>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</si>
  <si>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</si>
  <si>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</si>
  <si>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</si>
  <si>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</si>
  <si>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</si>
  <si>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</si>
  <si>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</si>
  <si>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</si>
  <si>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</si>
  <si>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</si>
  <si>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</si>
  <si>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</si>
  <si>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</si>
  <si>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</si>
  <si>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</si>
  <si>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</si>
  <si>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</si>
  <si>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</si>
  <si>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</si>
  <si>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</si>
  <si>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</si>
  <si>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</si>
  <si>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</si>
  <si>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</si>
  <si>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</si>
  <si>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</si>
  <si>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</si>
  <si>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</si>
  <si>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</si>
  <si>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</si>
  <si>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</si>
  <si>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</si>
  <si>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</si>
  <si>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</si>
  <si>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</si>
  <si>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</si>
  <si>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</si>
  <si>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</si>
  <si>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</si>
  <si>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</si>
  <si>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</si>
  <si>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</si>
  <si>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</si>
  <si>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</si>
  <si>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</si>
  <si>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</si>
  <si>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</si>
  <si>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</si>
  <si>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</si>
  <si>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</si>
  <si>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</si>
  <si>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</si>
  <si>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</si>
  <si>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</si>
  <si>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</si>
  <si>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</si>
  <si>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</si>
  <si>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</si>
  <si>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</si>
  <si>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</si>
  <si>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</si>
  <si>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</si>
  <si>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</si>
  <si>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</si>
  <si>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</si>
  <si>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</si>
  <si>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</si>
  <si>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</si>
  <si>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</si>
  <si>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</si>
  <si>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</si>
  <si>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</si>
  <si>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</si>
  <si>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</si>
  <si>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</si>
  <si>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</si>
  <si>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</si>
  <si>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</si>
  <si>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</si>
  <si>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</si>
  <si>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</si>
  <si>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</si>
  <si>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</si>
  <si>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</si>
  <si>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</si>
  <si>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</si>
  <si>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</si>
  <si>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</si>
  <si>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</si>
  <si>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</si>
  <si>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</si>
  <si>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</si>
  <si>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</si>
  <si>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</si>
  <si>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</si>
  <si>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</si>
  <si>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</si>
  <si>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</si>
  <si>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</si>
  <si>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</si>
  <si>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</si>
  <si>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</si>
  <si>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</si>
  <si>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</si>
  <si>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</si>
  <si>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</si>
  <si>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</si>
  <si>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</si>
  <si>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</si>
  <si>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</si>
  <si>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</si>
  <si>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</si>
  <si>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</si>
  <si>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</si>
  <si>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</si>
  <si>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</si>
  <si>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</si>
  <si>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</si>
  <si>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</si>
  <si>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</si>
  <si>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</si>
  <si>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</si>
  <si>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</si>
  <si>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</si>
  <si>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</si>
  <si>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</si>
  <si>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</si>
  <si>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</si>
  <si>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</si>
  <si>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</si>
  <si>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</si>
  <si>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</si>
  <si>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</si>
  <si>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</si>
  <si>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</si>
  <si>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</si>
  <si>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</si>
  <si>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</si>
  <si>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</si>
  <si>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</si>
  <si>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</si>
  <si>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</si>
  <si>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</si>
  <si>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</si>
  <si>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</si>
  <si>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</si>
  <si>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</si>
  <si>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</si>
  <si>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</si>
  <si>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</si>
  <si>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</si>
  <si>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</si>
  <si>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</si>
  <si>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</si>
  <si>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</si>
  <si>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</si>
  <si>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</si>
  <si>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</si>
  <si>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</si>
  <si>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</si>
  <si>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</si>
  <si>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</si>
  <si>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</si>
  <si>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</si>
  <si>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</si>
  <si>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</si>
  <si>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</si>
  <si>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</si>
  <si>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</si>
  <si>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</si>
  <si>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</si>
  <si>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</si>
  <si>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</si>
  <si>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</si>
  <si>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</si>
  <si>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</si>
  <si>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</si>
  <si>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</si>
  <si>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</si>
  <si>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</si>
  <si>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</si>
  <si>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</si>
  <si>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</si>
  <si>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</si>
  <si>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</si>
  <si>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</si>
  <si>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</si>
  <si>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</si>
  <si>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</si>
  <si>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</si>
  <si>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</si>
  <si>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</si>
  <si>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</si>
  <si>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</si>
  <si>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</si>
  <si>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</si>
  <si>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</si>
  <si>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</si>
  <si>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</si>
  <si>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</si>
  <si>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</si>
  <si>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</si>
  <si>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</si>
  <si>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</si>
  <si>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</si>
  <si>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</si>
  <si>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</si>
  <si>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</si>
  <si>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</si>
  <si>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</si>
  <si>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</si>
  <si>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</si>
  <si>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</si>
  <si>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</si>
  <si>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</si>
  <si>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</si>
  <si>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</si>
  <si>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</si>
  <si>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</si>
  <si>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</si>
  <si>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</si>
  <si>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</si>
  <si>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</si>
  <si>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</si>
  <si>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</si>
  <si>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</si>
  <si>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</si>
  <si>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</si>
  <si>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</si>
  <si>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</si>
  <si>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</si>
  <si>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</si>
  <si>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</si>
  <si>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</si>
  <si>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</si>
  <si>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</si>
  <si>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</si>
  <si>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</si>
  <si>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</si>
  <si>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</si>
  <si>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</si>
  <si>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</si>
  <si>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</si>
  <si>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</si>
  <si>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</si>
  <si>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</si>
  <si>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</si>
  <si>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</si>
  <si>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</si>
  <si>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</si>
  <si>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</si>
  <si>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</si>
  <si>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</si>
  <si>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</si>
  <si>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</si>
  <si>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</si>
  <si>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</si>
  <si>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</si>
  <si>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</si>
  <si>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</si>
  <si>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</si>
  <si>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</si>
  <si>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</si>
  <si>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</si>
  <si>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</si>
  <si>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</si>
  <si>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</si>
  <si>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</si>
  <si>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</si>
  <si>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</si>
  <si>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</si>
  <si>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</si>
  <si>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</si>
  <si>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</si>
  <si>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</si>
  <si>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</si>
  <si>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</si>
  <si>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</si>
  <si>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</si>
  <si>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</si>
  <si>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</si>
  <si>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</si>
  <si>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</si>
  <si>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</si>
  <si>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</si>
  <si>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</si>
  <si>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</si>
  <si>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</si>
  <si>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</si>
  <si>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</si>
  <si>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</si>
  <si>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</si>
  <si>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</si>
  <si>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</si>
  <si>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</si>
  <si>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</si>
  <si>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</si>
  <si>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</si>
  <si>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</si>
  <si>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</si>
  <si>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</si>
  <si>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</si>
  <si>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</si>
  <si>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</si>
  <si>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</si>
  <si>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</si>
  <si>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</si>
  <si>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</si>
  <si>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</si>
  <si>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</si>
  <si>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</si>
  <si>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</si>
  <si>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</si>
  <si>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</si>
  <si>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</si>
  <si>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</si>
  <si>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</si>
  <si>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</si>
  <si>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</si>
  <si>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</si>
  <si>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</si>
  <si>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</si>
  <si>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</si>
  <si>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</si>
  <si>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</si>
  <si>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</si>
  <si>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</si>
  <si>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</si>
  <si>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</si>
  <si>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</si>
  <si>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</si>
  <si>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</si>
  <si>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</si>
  <si>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</si>
  <si>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</si>
  <si>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</si>
  <si>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</si>
  <si>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</si>
  <si>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</si>
  <si>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</si>
  <si>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</si>
  <si>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</si>
  <si>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</si>
  <si>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</si>
  <si>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</si>
  <si>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</si>
  <si>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</si>
  <si>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</si>
  <si>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</si>
  <si>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</si>
  <si>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</si>
  <si>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</si>
  <si>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</si>
  <si>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</si>
  <si>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</si>
  <si>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</si>
  <si>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</si>
  <si>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</si>
  <si>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</si>
  <si>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</si>
  <si>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</si>
  <si>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</si>
  <si>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</si>
  <si>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</si>
  <si>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</si>
  <si>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</si>
  <si>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</si>
  <si>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</si>
  <si>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</si>
  <si>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</si>
  <si>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</si>
  <si>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</si>
  <si>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</si>
  <si>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</si>
  <si>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</si>
  <si>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</si>
  <si>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</si>
  <si>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</si>
  <si>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</si>
  <si>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</si>
  <si>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</si>
  <si>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</si>
  <si>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</si>
  <si>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</si>
  <si>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</si>
  <si>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</si>
  <si>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</si>
  <si>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</si>
  <si>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</si>
  <si>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</si>
  <si>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</si>
  <si>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</si>
  <si>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</si>
  <si>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</si>
  <si>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</si>
  <si>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</si>
  <si>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</si>
  <si>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</si>
  <si>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</si>
  <si>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</si>
  <si>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</si>
  <si>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</si>
  <si>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</si>
  <si>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</si>
  <si>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</si>
  <si>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</si>
  <si>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</si>
  <si>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</si>
  <si>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</si>
  <si>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</si>
  <si>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</si>
  <si>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</si>
  <si>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</si>
  <si>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</si>
  <si>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</si>
  <si>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</si>
  <si>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</si>
  <si>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</si>
  <si>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</si>
  <si>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</si>
  <si>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</si>
  <si>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</si>
  <si>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</si>
  <si>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</si>
  <si>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</si>
  <si>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</si>
  <si>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</si>
  <si>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</si>
  <si>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</si>
  <si>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</si>
  <si>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</si>
  <si>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</si>
  <si>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</si>
  <si>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</si>
  <si>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</si>
  <si>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</si>
  <si>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</si>
  <si>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</si>
  <si>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</si>
  <si>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</si>
  <si>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</si>
  <si>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</si>
  <si>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</si>
  <si>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</si>
  <si>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</si>
  <si>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</si>
  <si>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</si>
  <si>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</si>
  <si>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</si>
  <si>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</si>
  <si>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</si>
  <si>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</si>
  <si>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</si>
  <si>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</si>
  <si>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</si>
  <si>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</si>
  <si>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</si>
  <si>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</si>
  <si>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</si>
  <si>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</si>
  <si>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</si>
  <si>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</si>
  <si>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</si>
  <si>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</si>
  <si>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</si>
  <si>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</si>
  <si>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</si>
  <si>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</si>
  <si>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</si>
  <si>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</si>
  <si>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</si>
  <si>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</si>
  <si>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</si>
  <si>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</si>
  <si>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</si>
  <si>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</si>
  <si>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</si>
  <si>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</si>
  <si>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</si>
  <si>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</si>
  <si>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</si>
  <si>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</si>
  <si>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</si>
  <si>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</si>
  <si>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</si>
  <si>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</si>
  <si>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</si>
  <si>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</si>
  <si>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</si>
  <si>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</si>
  <si>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</si>
  <si>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</si>
  <si>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</si>
  <si>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</si>
  <si>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</si>
  <si>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</si>
  <si>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</si>
  <si>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</si>
  <si>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</si>
  <si>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</si>
  <si>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</si>
  <si>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</si>
  <si>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</si>
  <si>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</si>
  <si>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</si>
  <si>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</si>
  <si>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</si>
  <si>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</si>
  <si>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</si>
  <si>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</si>
  <si>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</si>
  <si>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</si>
  <si>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</si>
  <si>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</si>
  <si>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</si>
  <si>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</si>
  <si>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</si>
  <si>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</si>
  <si>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</si>
  <si>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</si>
  <si>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</si>
  <si>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</si>
  <si>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</si>
  <si>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</si>
  <si>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</si>
  <si>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</si>
  <si>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</si>
  <si>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</si>
  <si>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</si>
  <si>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</si>
  <si>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</si>
  <si>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</si>
  <si>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</si>
  <si>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</si>
  <si>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</si>
  <si>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</si>
  <si>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</si>
  <si>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</si>
  <si>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</si>
  <si>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</si>
  <si>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</si>
  <si>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</si>
  <si>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</si>
  <si>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</si>
  <si>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</si>
  <si>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</si>
  <si>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</si>
  <si>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</si>
  <si>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</si>
  <si>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</si>
  <si>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</si>
  <si>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</si>
  <si>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</si>
  <si>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</si>
  <si>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</si>
  <si>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</si>
  <si>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</si>
  <si>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</si>
  <si>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</si>
  <si>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</si>
  <si>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</si>
  <si>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</si>
  <si>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</si>
  <si>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</si>
  <si>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</si>
  <si>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</si>
  <si>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</si>
  <si>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</si>
  <si>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</si>
  <si>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</si>
  <si>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</si>
  <si>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</si>
  <si>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</si>
  <si>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</si>
  <si>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</si>
  <si>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</si>
  <si>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</si>
  <si>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</si>
  <si>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</si>
  <si>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</si>
  <si>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</si>
  <si>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</si>
  <si>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</si>
  <si>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</si>
  <si>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</si>
  <si>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</si>
  <si>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</si>
  <si>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</si>
  <si>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</si>
  <si>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</si>
  <si>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</si>
  <si>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</si>
  <si>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</si>
  <si>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</si>
  <si>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</si>
  <si>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</si>
  <si>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</si>
  <si>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</si>
  <si>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</si>
  <si>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</si>
  <si>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</si>
  <si>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</si>
  <si>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</si>
  <si>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</si>
  <si>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</si>
  <si>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</si>
  <si>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</si>
  <si>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</si>
  <si>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</si>
  <si>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</si>
  <si>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</si>
  <si>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</si>
  <si>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</si>
  <si>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</si>
  <si>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</si>
  <si>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</si>
  <si>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</si>
  <si>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</si>
  <si>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</si>
  <si>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</si>
  <si>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</si>
  <si>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</si>
  <si>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</si>
  <si>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</si>
  <si>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</si>
  <si>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</si>
  <si>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</si>
  <si>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</si>
  <si>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</si>
  <si>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</si>
  <si>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</si>
  <si>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</si>
  <si>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</si>
  <si>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</si>
  <si>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</si>
  <si>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</si>
  <si>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</si>
  <si>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</si>
  <si>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</si>
  <si>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</si>
  <si>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</si>
  <si>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</si>
  <si>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</si>
  <si>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</si>
  <si>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</si>
  <si>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</si>
  <si>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</si>
  <si>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</si>
  <si>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</si>
  <si>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</si>
  <si>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</si>
  <si>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</si>
  <si>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</si>
  <si>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</si>
  <si>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</si>
  <si>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</si>
  <si>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</si>
  <si>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</si>
  <si>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</si>
  <si>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</si>
  <si>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</si>
  <si>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</si>
  <si>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</si>
  <si>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</si>
  <si>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</si>
  <si>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</si>
  <si>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</si>
  <si>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</si>
  <si>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</si>
  <si>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</si>
  <si>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</si>
  <si>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</si>
  <si>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</si>
  <si>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</si>
  <si>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</si>
  <si>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</si>
  <si>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</si>
  <si>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</si>
  <si>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</si>
  <si>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</si>
  <si>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</si>
  <si>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</si>
  <si>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</si>
  <si>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</si>
  <si>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</si>
  <si>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</si>
  <si>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</si>
  <si>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</si>
  <si>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</si>
  <si>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</si>
  <si>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</si>
  <si>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</si>
  <si>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</si>
  <si>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</si>
  <si>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</si>
  <si>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</si>
  <si>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</si>
  <si>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</si>
  <si>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</si>
  <si>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</si>
  <si>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</si>
  <si>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</si>
  <si>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</si>
  <si>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</si>
  <si>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</si>
  <si>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</si>
  <si>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</si>
  <si>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</si>
  <si>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</si>
  <si>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</si>
  <si>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</si>
  <si>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</si>
  <si>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</si>
  <si>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</si>
  <si>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</si>
  <si>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</si>
  <si>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</si>
  <si>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</si>
  <si>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</si>
  <si>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</si>
  <si>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</si>
  <si>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</si>
  <si>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</si>
  <si>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</si>
  <si>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</si>
  <si>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</si>
  <si>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</si>
  <si>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</si>
  <si>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</si>
  <si>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</si>
  <si>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</si>
  <si>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</si>
  <si>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</si>
  <si>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</si>
  <si>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</si>
  <si>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</si>
  <si>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</si>
  <si>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</si>
  <si>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</si>
  <si>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</si>
  <si>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</si>
  <si>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</si>
  <si>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</si>
  <si>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</si>
  <si>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</si>
  <si>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</si>
  <si>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</si>
  <si>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</si>
  <si>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</si>
  <si>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</si>
  <si>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</si>
  <si>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</si>
  <si>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</si>
  <si>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</si>
  <si>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</si>
  <si>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</si>
  <si>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</si>
  <si>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</si>
  <si>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</si>
  <si>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</si>
  <si>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</si>
  <si>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</si>
  <si>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</si>
  <si>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</si>
  <si>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</si>
  <si>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</si>
  <si>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</si>
  <si>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</si>
  <si>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</si>
  <si>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</si>
  <si>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</si>
  <si>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</si>
  <si>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</si>
  <si>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</si>
  <si>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</si>
  <si>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</si>
  <si>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</si>
  <si>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</si>
  <si>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</si>
  <si>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</si>
  <si>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</si>
  <si>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</si>
  <si>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</si>
  <si>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</si>
  <si>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</si>
  <si>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</si>
  <si>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</si>
  <si>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</si>
  <si>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</si>
  <si>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</si>
  <si>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</si>
  <si>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</si>
  <si>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</si>
  <si>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</si>
  <si>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</si>
  <si>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</si>
  <si>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</si>
  <si>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</si>
  <si>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</si>
  <si>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</si>
  <si>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</si>
  <si>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</si>
  <si>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</si>
  <si>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</si>
  <si>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</si>
  <si>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</si>
  <si>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</si>
  <si>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</si>
  <si>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</si>
  <si>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</si>
  <si>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</si>
  <si>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</si>
  <si>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</si>
  <si>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</si>
  <si>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</si>
  <si>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</si>
  <si>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</si>
  <si>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</si>
  <si>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</si>
  <si>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</si>
  <si>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</si>
  <si>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</si>
  <si>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</si>
  <si>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</si>
  <si>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</si>
  <si>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</si>
  <si>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</si>
  <si>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</si>
  <si>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</si>
  <si>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</si>
  <si>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</si>
  <si>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</si>
  <si>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</si>
  <si>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</si>
  <si>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</si>
  <si>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</si>
  <si>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</si>
  <si>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</si>
  <si>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</si>
  <si>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</si>
  <si>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</si>
  <si>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</si>
  <si>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</si>
  <si>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</si>
  <si>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</si>
  <si>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</si>
  <si>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</si>
  <si>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</si>
  <si>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</si>
  <si>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</si>
  <si>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</si>
  <si>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</si>
  <si>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</si>
  <si>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</si>
  <si>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</si>
  <si>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</si>
  <si>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</si>
  <si>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</si>
  <si>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</si>
  <si>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</si>
  <si>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</si>
  <si>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</si>
  <si>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</si>
  <si>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</si>
  <si>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</si>
  <si>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</si>
  <si>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</si>
  <si>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</si>
  <si>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</si>
  <si>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</si>
  <si>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</si>
  <si>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</si>
  <si>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</si>
  <si>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</si>
  <si>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</si>
  <si>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</si>
  <si>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</si>
  <si>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</si>
  <si>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</si>
  <si>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</si>
  <si>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</si>
  <si>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</si>
  <si>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</si>
  <si>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</si>
  <si>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</si>
  <si>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</si>
  <si>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</si>
  <si>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</si>
  <si>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</si>
  <si>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</si>
  <si>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</si>
  <si>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</si>
  <si>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</si>
  <si>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</si>
  <si>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</si>
  <si>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</si>
  <si>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</si>
  <si>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</si>
  <si>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</si>
  <si>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</si>
  <si>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</si>
  <si>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</si>
  <si>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</si>
  <si>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</si>
  <si>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</si>
  <si>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</si>
  <si>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</si>
  <si>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</si>
  <si>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</si>
  <si>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</si>
  <si>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</si>
  <si>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</si>
  <si>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</si>
  <si>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</si>
  <si>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</si>
  <si>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</si>
  <si>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</si>
  <si>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</si>
  <si>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</si>
  <si>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</si>
  <si>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</si>
  <si>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</si>
  <si>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</si>
  <si>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</si>
  <si>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</si>
  <si>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</si>
  <si>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</si>
  <si>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</si>
  <si>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</si>
  <si>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</si>
  <si>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</si>
  <si>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</si>
  <si>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</si>
  <si>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</si>
  <si>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</si>
  <si>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</si>
  <si>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</si>
  <si>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</si>
  <si>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</si>
  <si>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</si>
  <si>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</si>
  <si>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</si>
  <si>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</si>
  <si>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</si>
  <si>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</si>
  <si>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</si>
  <si>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</si>
  <si>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</si>
  <si>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</si>
  <si>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</si>
  <si>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</si>
  <si>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</si>
  <si>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</si>
  <si>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</si>
  <si>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</si>
  <si>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</si>
  <si>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</si>
  <si>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</si>
  <si>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</si>
  <si>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</si>
  <si>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</si>
  <si>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</si>
  <si>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</si>
  <si>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</si>
  <si>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</si>
  <si>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</si>
  <si>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</si>
  <si>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</si>
  <si>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</si>
  <si>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</si>
  <si>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</si>
  <si>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</si>
  <si>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</si>
  <si>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</si>
  <si>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</si>
  <si>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</si>
  <si>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</si>
  <si>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</si>
  <si>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</si>
  <si>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</si>
  <si>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</si>
  <si>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</si>
  <si>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</si>
  <si>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</si>
  <si>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</si>
  <si>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</si>
  <si>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</si>
  <si>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</si>
  <si>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</si>
  <si>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</si>
  <si>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</si>
  <si>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</si>
  <si>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</si>
  <si>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</si>
  <si>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</si>
  <si>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</si>
  <si>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</si>
  <si>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</si>
  <si>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</si>
  <si>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</si>
  <si>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</si>
  <si>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</si>
  <si>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</si>
  <si>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</si>
  <si>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</si>
  <si>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</si>
  <si>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</si>
  <si>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</si>
  <si>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</si>
  <si>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</si>
  <si>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</si>
  <si>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</si>
  <si>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</si>
  <si>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</si>
  <si>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</si>
  <si>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</si>
  <si>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</si>
  <si>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</si>
  <si>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</si>
  <si>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</si>
  <si>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</si>
  <si>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</si>
  <si>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</si>
  <si>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</si>
  <si>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</si>
  <si>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</si>
  <si>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</si>
  <si>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</si>
  <si>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</si>
  <si>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</si>
  <si>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</si>
  <si>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</si>
  <si>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</si>
  <si>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</si>
  <si>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</si>
  <si>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</si>
  <si>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</si>
  <si>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</si>
  <si>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</si>
  <si>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</si>
  <si>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</si>
  <si>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</si>
  <si>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</si>
  <si>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</si>
  <si>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</si>
  <si>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</si>
  <si>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</si>
  <si>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</si>
  <si>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</si>
  <si>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</si>
  <si>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</si>
  <si>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</si>
  <si>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</si>
  <si>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</si>
  <si>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</si>
  <si>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</si>
  <si>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</si>
  <si>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</si>
  <si>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</si>
  <si>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</si>
  <si>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</si>
  <si>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</si>
  <si>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</si>
  <si>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</si>
  <si>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</si>
  <si>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</si>
  <si>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</si>
  <si>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</si>
  <si>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</si>
  <si>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</si>
  <si>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</si>
  <si>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</si>
  <si>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</si>
  <si>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</si>
  <si>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</si>
  <si>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</si>
  <si>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</si>
  <si>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</si>
  <si>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</si>
  <si>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</si>
  <si>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</si>
  <si>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</si>
  <si>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</si>
  <si>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</si>
  <si>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</si>
  <si>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</si>
  <si>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</si>
  <si>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</si>
  <si>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</si>
  <si>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</si>
  <si>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</si>
  <si>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</si>
  <si>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</si>
  <si>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</si>
  <si>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</si>
  <si>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</si>
  <si>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</si>
  <si>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</si>
  <si>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</si>
  <si>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</si>
  <si>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</si>
  <si>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</si>
  <si>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</si>
  <si>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</si>
  <si>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</si>
  <si>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</si>
  <si>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</si>
  <si>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</si>
  <si>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</si>
  <si>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</si>
  <si>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</si>
  <si>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</si>
  <si>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</si>
  <si>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</si>
  <si>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</si>
  <si>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</si>
  <si>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</si>
  <si>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</si>
  <si>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</si>
  <si>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</si>
  <si>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</si>
  <si>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</si>
  <si>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</si>
  <si>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</si>
  <si>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</si>
  <si>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</si>
  <si>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</si>
  <si>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</si>
  <si>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</si>
  <si>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</si>
  <si>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</si>
  <si>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</si>
  <si>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</si>
  <si>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</si>
  <si>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</si>
  <si>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</si>
  <si>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</si>
  <si>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</si>
  <si>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</si>
  <si>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</si>
  <si>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</si>
  <si>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</si>
  <si>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</si>
  <si>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</si>
  <si>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</si>
  <si>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</si>
  <si>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</si>
  <si>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</si>
  <si>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</si>
  <si>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</si>
  <si>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</si>
  <si>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</si>
  <si>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</si>
  <si>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</si>
  <si>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</si>
  <si>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</si>
  <si>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</si>
  <si>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</si>
  <si>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</si>
  <si>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</si>
  <si>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</si>
  <si>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</si>
  <si>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</si>
  <si>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</si>
  <si>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</si>
  <si>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</si>
  <si>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</si>
  <si>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</si>
  <si>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</si>
  <si>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</si>
  <si>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</si>
  <si>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</si>
  <si>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</si>
  <si>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</si>
  <si>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</si>
  <si>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</si>
  <si>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</si>
  <si>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</si>
  <si>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</si>
  <si>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</si>
  <si>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</si>
  <si>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</si>
  <si>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</si>
  <si>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</si>
  <si>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</si>
  <si>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</si>
  <si>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</si>
  <si>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</si>
  <si>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</si>
  <si>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</si>
  <si>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</si>
  <si>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</si>
  <si>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</si>
  <si>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</si>
  <si>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</si>
  <si>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</si>
  <si>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</si>
  <si>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</si>
  <si>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</si>
  <si>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</si>
  <si>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</si>
  <si>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</si>
  <si>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</si>
  <si>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</si>
  <si>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</si>
  <si>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</si>
  <si>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</si>
  <si>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</si>
  <si>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</si>
  <si>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</si>
  <si>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</si>
  <si>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</si>
  <si>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</si>
  <si>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</si>
  <si>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</si>
  <si>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</si>
  <si>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</si>
  <si>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</si>
  <si>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</si>
  <si>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</si>
  <si>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</si>
  <si>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</si>
  <si>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</si>
  <si>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</si>
  <si>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</si>
  <si>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</si>
  <si>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</si>
  <si>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</si>
  <si>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</si>
  <si>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</si>
  <si>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</si>
  <si>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</si>
  <si>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</si>
  <si>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</si>
  <si>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</si>
  <si>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</si>
  <si>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</si>
  <si>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</si>
  <si>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</si>
  <si>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</si>
  <si>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</si>
  <si>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</si>
  <si>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</si>
  <si>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</si>
  <si>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</si>
  <si>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</si>
  <si>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</si>
  <si>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</si>
  <si>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</si>
  <si>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</si>
  <si>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</si>
  <si>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</si>
  <si>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</si>
  <si>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</si>
  <si>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</si>
  <si>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</si>
  <si>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</si>
  <si>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</si>
  <si>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</si>
  <si>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</si>
  <si>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</si>
  <si>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</si>
  <si>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</si>
  <si>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</si>
  <si>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</si>
  <si>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</si>
  <si>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</si>
  <si>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</si>
  <si>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</si>
  <si>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</si>
  <si>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</si>
  <si>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</si>
  <si>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</si>
  <si>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</si>
  <si>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</si>
  <si>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</si>
  <si>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</si>
  <si>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</si>
  <si>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</si>
  <si>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</si>
  <si>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</si>
  <si>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</si>
  <si>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</si>
  <si>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</si>
  <si>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</si>
  <si>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</si>
  <si>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</si>
  <si>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</si>
  <si>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</si>
  <si>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</si>
  <si>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</si>
  <si>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</si>
  <si>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</si>
  <si>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</si>
  <si>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</si>
  <si>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</si>
  <si>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</si>
  <si>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</si>
  <si>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</si>
  <si>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</si>
  <si>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</si>
  <si>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</si>
  <si>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</si>
  <si>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</si>
  <si>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</si>
  <si>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</si>
  <si>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</si>
  <si>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</si>
  <si>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</si>
  <si>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</si>
  <si>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</si>
  <si>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</si>
  <si>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</si>
  <si>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</si>
  <si>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</si>
  <si>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</si>
  <si>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</si>
  <si>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</si>
  <si>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</si>
  <si>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</si>
  <si>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</si>
  <si>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</si>
  <si>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</si>
  <si>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</si>
  <si>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</si>
  <si>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</si>
  <si>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</si>
  <si>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</si>
  <si>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</si>
  <si>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</si>
  <si>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</si>
  <si>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</si>
  <si>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</si>
  <si>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</si>
  <si>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</si>
  <si>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</si>
  <si>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</si>
  <si>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</si>
  <si>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</si>
  <si>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</si>
  <si>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</si>
  <si>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</si>
  <si>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</si>
  <si>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</si>
  <si>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</si>
  <si>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</si>
  <si>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</si>
  <si>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</si>
  <si>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</si>
  <si>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</si>
  <si>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</si>
  <si>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</si>
  <si>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</si>
  <si>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</si>
  <si>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</si>
  <si>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</si>
  <si>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</si>
  <si>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</si>
  <si>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</si>
  <si>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</si>
  <si>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</si>
  <si>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</si>
  <si>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</si>
  <si>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</si>
  <si>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</si>
  <si>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</si>
  <si>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</si>
  <si>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</si>
  <si>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</si>
  <si>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</si>
  <si>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</si>
  <si>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</si>
  <si>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</si>
  <si>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</si>
  <si>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</si>
  <si>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</si>
  <si>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</si>
  <si>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</si>
  <si>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</si>
  <si>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</si>
  <si>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</si>
  <si>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</si>
  <si>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</si>
  <si>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</si>
  <si>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</si>
  <si>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</si>
  <si>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</si>
  <si>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</si>
  <si>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</si>
  <si>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</si>
  <si>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</si>
  <si>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</si>
  <si>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</si>
  <si>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</si>
  <si>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</si>
  <si>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</si>
  <si>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</si>
  <si>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</si>
  <si>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</si>
  <si>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</si>
  <si>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</si>
  <si>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</si>
  <si>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</si>
  <si>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</si>
  <si>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</si>
  <si>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</si>
  <si>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</si>
  <si>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</si>
  <si>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</si>
  <si>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</si>
  <si>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</si>
  <si>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</si>
  <si>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</si>
  <si>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</si>
  <si>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</si>
  <si>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</si>
  <si>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</si>
  <si>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</si>
  <si>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</si>
  <si>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</si>
  <si>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</si>
  <si>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</si>
  <si>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</si>
  <si>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</si>
  <si>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</si>
  <si>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</si>
  <si>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</si>
  <si>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</si>
  <si>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</si>
  <si>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</si>
  <si>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</si>
  <si>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</si>
  <si>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</si>
  <si>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</si>
  <si>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</si>
  <si>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</si>
  <si>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</si>
  <si>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</si>
  <si>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</si>
  <si>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</si>
  <si>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</si>
  <si>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</si>
  <si>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</si>
  <si>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</si>
  <si>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</si>
  <si>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</si>
  <si>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</si>
  <si>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</si>
  <si>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</si>
  <si>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</si>
  <si>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</si>
  <si>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</si>
  <si>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</si>
  <si>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</si>
  <si>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</si>
  <si>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</si>
  <si>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</si>
  <si>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</si>
  <si>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</si>
  <si>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</si>
  <si>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</si>
  <si>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</si>
  <si>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</si>
  <si>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</si>
  <si>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</si>
  <si>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</si>
  <si>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</si>
  <si>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</si>
  <si>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</si>
  <si>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</si>
  <si>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</si>
  <si>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</si>
  <si>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</si>
  <si>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</si>
  <si>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</si>
  <si>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</si>
  <si>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</si>
  <si>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</si>
  <si>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</si>
  <si>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</si>
  <si>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</si>
  <si>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</si>
  <si>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</si>
  <si>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</si>
  <si>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</si>
  <si>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</si>
  <si>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</si>
  <si>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</si>
  <si>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</si>
  <si>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</si>
  <si>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</si>
  <si>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</si>
  <si>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</si>
  <si>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</si>
  <si>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</si>
  <si>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</si>
  <si>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</si>
  <si>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</si>
  <si>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</si>
  <si>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</si>
  <si>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</si>
  <si>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</si>
  <si>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</si>
  <si>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</si>
  <si>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</si>
  <si>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</si>
  <si>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</si>
  <si>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</si>
  <si>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</si>
  <si>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</si>
  <si>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</si>
  <si>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</si>
  <si>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</si>
  <si>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</si>
  <si>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</si>
  <si>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</si>
  <si>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</si>
  <si>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</si>
  <si>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</si>
  <si>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</si>
  <si>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</si>
  <si>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</si>
  <si>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</si>
  <si>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</si>
  <si>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</si>
  <si>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</si>
  <si>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</si>
  <si>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</si>
  <si>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</si>
  <si>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</si>
  <si>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</si>
  <si>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</si>
  <si>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</si>
  <si>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</si>
  <si>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</si>
  <si>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</si>
  <si>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</si>
  <si>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</si>
  <si>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</si>
  <si>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</si>
  <si>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</si>
  <si>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</si>
  <si>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</si>
  <si>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</si>
  <si>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</si>
  <si>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</si>
  <si>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</si>
  <si>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</si>
  <si>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</si>
  <si>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</si>
  <si>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</si>
  <si>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</si>
  <si>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</si>
  <si>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</si>
  <si>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</si>
  <si>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</si>
  <si>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</si>
  <si>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</si>
  <si>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</si>
  <si>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</si>
  <si>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</si>
  <si>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</si>
  <si>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</si>
  <si>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</si>
  <si>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</si>
  <si>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</si>
  <si>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</si>
  <si>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</si>
  <si>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</si>
  <si>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</si>
  <si>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</si>
  <si>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</si>
  <si>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</si>
  <si>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</si>
  <si>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</si>
  <si>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</si>
  <si>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</si>
  <si>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</si>
  <si>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</si>
  <si>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</si>
  <si>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</si>
  <si>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</si>
  <si>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</si>
  <si>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</si>
  <si>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</si>
  <si>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</si>
  <si>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</si>
  <si>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</si>
  <si>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</si>
  <si>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</si>
  <si>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</si>
  <si>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</si>
  <si>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</si>
  <si>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</si>
  <si>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</si>
  <si>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</si>
  <si>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</si>
  <si>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</si>
  <si>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</si>
  <si>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</si>
  <si>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</si>
  <si>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</si>
  <si>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</si>
  <si>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</si>
  <si>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</si>
  <si>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</si>
  <si>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</si>
  <si>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</si>
  <si>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</si>
  <si>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</si>
  <si>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</si>
  <si>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</si>
  <si>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</si>
  <si>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</si>
  <si>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</si>
  <si>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</si>
  <si>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</si>
  <si>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</si>
  <si>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</si>
  <si>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</si>
  <si>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</si>
  <si>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</si>
  <si>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</si>
  <si>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</si>
  <si>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</si>
  <si>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</si>
  <si>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</si>
  <si>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</si>
  <si>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</si>
  <si>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</si>
  <si>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</si>
  <si>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</si>
  <si>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</si>
  <si>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</si>
  <si>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</si>
  <si>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</si>
  <si>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</si>
  <si>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</si>
  <si>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</si>
  <si>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</si>
  <si>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</si>
  <si>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</si>
  <si>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</si>
  <si>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</si>
  <si>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</si>
  <si>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</si>
  <si>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</si>
  <si>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</si>
  <si>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</si>
  <si>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</si>
  <si>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</si>
  <si>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</si>
  <si>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</si>
  <si>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</si>
  <si>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</si>
  <si>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</si>
  <si>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</si>
  <si>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</si>
  <si>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</si>
  <si>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</si>
  <si>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</si>
  <si>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</si>
  <si>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</si>
  <si>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</si>
  <si>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</si>
  <si>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</si>
  <si>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</si>
  <si>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</si>
  <si>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</si>
  <si>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</si>
  <si>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</si>
  <si>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</si>
  <si>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</si>
  <si>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</si>
  <si>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</si>
  <si>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</si>
  <si>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</si>
  <si>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</si>
  <si>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</si>
  <si>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</si>
  <si>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</si>
  <si>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</si>
  <si>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</si>
  <si>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</si>
  <si>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</si>
  <si>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</si>
  <si>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</si>
  <si>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</si>
  <si>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</si>
  <si>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</si>
  <si>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</si>
  <si>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</si>
  <si>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</si>
  <si>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</si>
  <si>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</si>
  <si>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</si>
  <si>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</si>
  <si>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</si>
  <si>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</si>
  <si>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</si>
  <si>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</si>
  <si>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</si>
  <si>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</si>
  <si>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</si>
  <si>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</si>
  <si>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</si>
  <si>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</si>
  <si>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</si>
  <si>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</si>
  <si>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</si>
  <si>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</si>
  <si>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</si>
  <si>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</si>
  <si>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</si>
  <si>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</si>
  <si>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</si>
  <si>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</si>
  <si>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</si>
  <si>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</si>
  <si>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</si>
  <si>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</si>
  <si>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</si>
  <si>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</si>
  <si>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</si>
  <si>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</si>
  <si>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</si>
  <si>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</si>
  <si>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</si>
  <si>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</si>
  <si>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</si>
  <si>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</si>
  <si>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</si>
  <si>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</si>
  <si>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</si>
  <si>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</si>
  <si>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</si>
  <si>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</si>
  <si>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</si>
  <si>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</si>
  <si>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</si>
  <si>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</si>
  <si>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</si>
  <si>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</si>
  <si>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</si>
  <si>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</si>
  <si>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</si>
  <si>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</si>
  <si>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</si>
  <si>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</si>
  <si>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</si>
  <si>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</si>
  <si>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</si>
  <si>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</si>
  <si>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</si>
  <si>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</si>
  <si>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</si>
  <si>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</si>
  <si>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</si>
  <si>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</si>
  <si>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</si>
  <si>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</si>
  <si>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</si>
  <si>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</si>
  <si>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</si>
  <si>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</si>
  <si>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</si>
  <si>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</si>
  <si>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</si>
  <si>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</si>
  <si>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</si>
  <si>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</si>
  <si>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</si>
  <si>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</si>
  <si>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</si>
  <si>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</si>
  <si>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</si>
  <si>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</si>
  <si>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</si>
  <si>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</si>
  <si>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</si>
  <si>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</si>
  <si>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</si>
  <si>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</si>
  <si>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</si>
  <si>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</si>
  <si>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</si>
  <si>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</si>
  <si>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</si>
  <si>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</si>
  <si>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</si>
  <si>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</si>
  <si>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</si>
  <si>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</si>
  <si>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</si>
  <si>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</si>
  <si>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</si>
  <si>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</si>
  <si>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</si>
  <si>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</si>
  <si>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</si>
  <si>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</si>
  <si>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</si>
  <si>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</si>
  <si>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</si>
  <si>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</si>
  <si>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</si>
  <si>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</si>
  <si>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</si>
  <si>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</si>
  <si>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</si>
  <si>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</si>
  <si>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</si>
  <si>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</si>
  <si>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</si>
  <si>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</si>
  <si>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</si>
  <si>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</si>
  <si>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</si>
  <si>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</si>
  <si>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</si>
  <si>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</si>
  <si>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</si>
  <si>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</si>
  <si>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</si>
  <si>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</si>
  <si>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</si>
  <si>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</si>
  <si>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</si>
  <si>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</si>
  <si>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</si>
  <si>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</si>
  <si>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</si>
  <si>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</si>
  <si>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</si>
  <si>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</si>
  <si>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</si>
  <si>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</si>
  <si>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</si>
  <si>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</si>
  <si>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</si>
  <si>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</si>
  <si>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</si>
  <si>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</si>
  <si>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</si>
  <si>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</si>
  <si>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</si>
  <si>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</si>
  <si>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</si>
  <si>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</si>
  <si>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</si>
  <si>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</si>
  <si>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</si>
  <si>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</si>
  <si>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</si>
  <si>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</si>
  <si>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</si>
  <si>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</si>
  <si>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</si>
  <si>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</si>
  <si>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</si>
  <si>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</si>
  <si>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</si>
  <si>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</si>
  <si>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</si>
  <si>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</si>
  <si>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</si>
  <si>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</si>
  <si>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</si>
  <si>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</si>
  <si>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</si>
  <si>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</si>
  <si>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</si>
  <si>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</si>
  <si>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</si>
  <si>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</si>
  <si>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</si>
  <si>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</si>
  <si>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</si>
  <si>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</si>
  <si>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</si>
  <si>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</si>
  <si>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</si>
  <si>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</si>
  <si>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</si>
  <si>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</si>
  <si>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</si>
  <si>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</si>
  <si>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</si>
  <si>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</si>
  <si>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</si>
  <si>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</si>
  <si>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</si>
  <si>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</si>
  <si>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</si>
  <si>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</si>
  <si>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</si>
  <si>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</si>
  <si>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</si>
  <si>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</si>
  <si>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</si>
  <si>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</si>
  <si>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</si>
  <si>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</si>
  <si>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</si>
  <si>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</si>
  <si>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</si>
  <si>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</si>
  <si>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</si>
  <si>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</si>
  <si>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</si>
  <si>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</si>
  <si>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</si>
  <si>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</si>
  <si>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</si>
  <si>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</si>
  <si>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</si>
  <si>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</si>
  <si>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</si>
  <si>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</si>
  <si>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</si>
  <si>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</si>
  <si>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</si>
  <si>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</si>
  <si>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</si>
  <si>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</si>
  <si>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</si>
  <si>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</si>
  <si>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</si>
  <si>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</si>
  <si>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</si>
  <si>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</si>
  <si>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</si>
  <si>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</si>
  <si>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</si>
  <si>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</si>
  <si>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</si>
  <si>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</si>
  <si>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</si>
  <si>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</si>
  <si>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</si>
  <si>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</si>
  <si>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</si>
  <si>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</si>
  <si>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</si>
  <si>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</si>
  <si>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</si>
  <si>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</si>
  <si>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</si>
  <si>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</si>
  <si>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</si>
  <si>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</si>
  <si>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</si>
  <si>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</si>
  <si>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</si>
  <si>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</si>
  <si>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</si>
  <si>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</si>
  <si>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</si>
  <si>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</si>
  <si>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</si>
  <si>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</si>
  <si>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</si>
  <si>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</si>
  <si>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</si>
  <si>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</si>
  <si>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</si>
  <si>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</si>
  <si>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</si>
  <si>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</si>
  <si>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</si>
  <si>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</si>
  <si>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</si>
  <si>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</si>
  <si>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</si>
  <si>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</si>
  <si>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</si>
  <si>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</si>
  <si>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</si>
  <si>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</si>
  <si>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</si>
  <si>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</si>
  <si>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</si>
  <si>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</si>
  <si>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</si>
  <si>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</si>
  <si>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</si>
  <si>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</si>
  <si>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</si>
  <si>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</si>
  <si>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</si>
  <si>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</si>
  <si>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</si>
  <si>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</si>
  <si>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</si>
  <si>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</si>
  <si>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</si>
  <si>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</si>
  <si>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</si>
  <si>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</si>
  <si>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</si>
  <si>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</si>
  <si>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</si>
  <si>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</si>
  <si>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</si>
  <si>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</si>
  <si>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</si>
  <si>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</si>
  <si>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</si>
  <si>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</si>
  <si>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</si>
  <si>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</si>
  <si>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</si>
  <si>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</si>
  <si>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</si>
  <si>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</si>
  <si>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</si>
  <si>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</si>
  <si>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</si>
  <si>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</si>
  <si>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</si>
  <si>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</si>
  <si>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</si>
  <si>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</si>
  <si>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</si>
  <si>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</si>
  <si>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</si>
  <si>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</si>
  <si>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</si>
  <si>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</si>
  <si>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</si>
  <si>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</si>
  <si>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</si>
  <si>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</si>
  <si>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</si>
  <si>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</si>
  <si>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</si>
  <si>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</si>
  <si>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</si>
  <si>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</si>
  <si>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</si>
  <si>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</si>
  <si>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</si>
  <si>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</si>
  <si>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</si>
  <si>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</si>
  <si>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</si>
  <si>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</si>
  <si>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</si>
  <si>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</si>
  <si>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</si>
  <si>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</si>
  <si>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</si>
  <si>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</si>
  <si>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</si>
  <si>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</si>
  <si>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</si>
  <si>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</si>
  <si>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</si>
  <si>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</si>
  <si>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</si>
  <si>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</si>
  <si>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</si>
  <si>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</si>
  <si>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</si>
  <si>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</si>
  <si>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</si>
  <si>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</si>
  <si>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</si>
  <si>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</si>
  <si>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</si>
  <si>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</si>
  <si>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</si>
  <si>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</si>
  <si>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</si>
  <si>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</si>
  <si>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</si>
  <si>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</si>
  <si>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</si>
  <si>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</si>
  <si>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</si>
  <si>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</si>
  <si>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</si>
  <si>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</si>
  <si>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</si>
  <si>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</si>
  <si>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</si>
  <si>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</si>
  <si>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</si>
  <si>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</si>
  <si>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</si>
  <si>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</si>
  <si>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</si>
  <si>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</si>
  <si>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</si>
  <si>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</si>
  <si>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</si>
  <si>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</si>
  <si>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</si>
  <si>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</si>
  <si>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</si>
  <si>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</si>
  <si>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</si>
  <si>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</si>
  <si>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</si>
  <si>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</si>
  <si>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</si>
  <si>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</si>
  <si>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</si>
  <si>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</si>
  <si>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</si>
  <si>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</si>
  <si>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</si>
  <si>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</si>
  <si>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</si>
  <si>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</si>
  <si>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</si>
  <si>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</si>
  <si>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</si>
  <si>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</si>
  <si>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</si>
  <si>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</si>
  <si>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</si>
  <si>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</si>
  <si>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</si>
  <si>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</si>
  <si>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</si>
  <si>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</si>
  <si>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</si>
  <si>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</si>
  <si>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</si>
  <si>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</si>
  <si>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</si>
  <si>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</si>
  <si>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</si>
  <si>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</si>
  <si>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</si>
  <si>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</si>
  <si>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</si>
  <si>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</si>
  <si>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</si>
  <si>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</si>
  <si>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</si>
  <si>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</si>
  <si>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</si>
  <si>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</si>
  <si>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</si>
  <si>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</si>
  <si>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</si>
  <si>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</si>
  <si>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</si>
  <si>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</si>
  <si>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</si>
  <si>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</si>
  <si>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</si>
  <si>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</si>
  <si>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</si>
  <si>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</si>
  <si>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</si>
  <si>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</si>
  <si>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</si>
  <si>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</si>
  <si>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</si>
  <si>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</si>
  <si>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</si>
  <si>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</si>
  <si>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</si>
  <si>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</si>
  <si>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</si>
  <si>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</si>
  <si>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</si>
  <si>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</si>
  <si>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</si>
  <si>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</si>
  <si>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</si>
  <si>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</si>
  <si>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</si>
  <si>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</si>
  <si>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</si>
  <si>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</si>
  <si>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</si>
  <si>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</si>
  <si>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</si>
  <si>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</si>
  <si>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</si>
  <si>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</si>
  <si>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</si>
  <si>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</si>
  <si>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</si>
  <si>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</si>
  <si>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</si>
  <si>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</si>
  <si>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</si>
  <si>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</si>
  <si>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</si>
  <si>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</si>
  <si>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</si>
  <si>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</si>
  <si>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</si>
  <si>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</si>
  <si>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</si>
  <si>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</si>
  <si>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</si>
  <si>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</si>
  <si>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</si>
  <si>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</si>
  <si>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</si>
  <si>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</si>
  <si>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</si>
  <si>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</si>
  <si>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</si>
  <si>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</si>
  <si>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</si>
  <si>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</si>
  <si>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</si>
  <si>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</si>
  <si>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</si>
  <si>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</si>
  <si>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</si>
  <si>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</si>
  <si>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</si>
  <si>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</si>
  <si>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</si>
  <si>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</si>
  <si>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</si>
  <si>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</si>
  <si>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</si>
  <si>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</si>
  <si>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</si>
  <si>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</si>
  <si>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</si>
  <si>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</si>
  <si>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</si>
  <si>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</si>
  <si>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</si>
  <si>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</si>
  <si>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</si>
  <si>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</si>
  <si>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</si>
  <si>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</si>
  <si>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</si>
  <si>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</si>
  <si>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</si>
  <si>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</si>
  <si>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</si>
  <si>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</si>
  <si>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</si>
  <si>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</si>
  <si>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</si>
  <si>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</si>
  <si>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</si>
  <si>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</si>
  <si>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</si>
  <si>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</si>
  <si>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</si>
  <si>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</si>
  <si>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</si>
  <si>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</si>
  <si>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</si>
  <si>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</si>
  <si>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</si>
  <si>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</si>
  <si>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</si>
  <si>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</si>
  <si>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</si>
  <si>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</si>
  <si>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</si>
  <si>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</si>
  <si>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</si>
  <si>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</si>
  <si>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</si>
  <si>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</si>
  <si>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</si>
  <si>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</si>
  <si>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</si>
  <si>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</si>
  <si>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</si>
  <si>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</si>
  <si>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</si>
  <si>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</si>
  <si>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</si>
  <si>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</si>
  <si>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</si>
  <si>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</si>
  <si>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</si>
  <si>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</si>
  <si>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</si>
  <si>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</si>
  <si>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</si>
  <si>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</si>
  <si>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</si>
  <si>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</si>
  <si>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</si>
  <si>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</si>
  <si>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</si>
  <si>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</si>
  <si>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</si>
  <si>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</si>
  <si>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</si>
  <si>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</si>
  <si>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</si>
  <si>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</si>
  <si>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</si>
  <si>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</si>
  <si>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</si>
  <si>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</si>
  <si>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</si>
  <si>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</si>
  <si>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</si>
  <si>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</si>
  <si>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</si>
  <si>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</si>
  <si>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</si>
  <si>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</si>
  <si>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</si>
  <si>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</si>
  <si>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</si>
  <si>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</si>
  <si>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</si>
  <si>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</si>
  <si>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</si>
  <si>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</si>
  <si>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</si>
  <si>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</si>
  <si>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</si>
  <si>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</si>
  <si>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</si>
  <si>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</si>
  <si>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</si>
  <si>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</si>
  <si>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</si>
  <si>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</si>
  <si>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</si>
  <si>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</si>
  <si>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</si>
  <si>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</si>
  <si>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</si>
  <si>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</si>
  <si>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</si>
  <si>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</si>
  <si>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</si>
  <si>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</si>
  <si>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</si>
  <si>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</si>
  <si>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</si>
  <si>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</si>
  <si>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</si>
  <si>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</si>
  <si>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</si>
  <si>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</si>
  <si>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</si>
  <si>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</si>
  <si>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</si>
  <si>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</si>
  <si>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</si>
  <si>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</si>
  <si>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</si>
  <si>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</si>
  <si>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</si>
  <si>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</si>
  <si>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</si>
  <si>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</si>
  <si>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</si>
  <si>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</si>
  <si>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</si>
  <si>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</si>
  <si>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</si>
  <si>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</si>
  <si>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</si>
  <si>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</si>
  <si>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</si>
  <si>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</si>
  <si>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</si>
  <si>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</si>
  <si>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</si>
  <si>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</si>
  <si>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</si>
  <si>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</si>
  <si>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</si>
  <si>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</si>
  <si>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</si>
  <si>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</si>
  <si>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</si>
  <si>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</si>
  <si>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</si>
  <si>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</si>
  <si>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</si>
  <si>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</si>
  <si>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</si>
  <si>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</si>
  <si>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</si>
  <si>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</si>
  <si>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</si>
  <si>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</si>
  <si>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</si>
  <si>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</si>
  <si>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</si>
  <si>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</si>
  <si>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</si>
  <si>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</si>
  <si>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</si>
  <si>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</si>
  <si>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</si>
  <si>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</si>
  <si>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</si>
  <si>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</si>
  <si>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</si>
  <si>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</si>
  <si>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</si>
  <si>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</si>
  <si>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</si>
  <si>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</si>
  <si>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</si>
  <si>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</si>
  <si>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</si>
  <si>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</si>
  <si>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</si>
  <si>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</si>
  <si>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</si>
  <si>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</si>
  <si>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</si>
  <si>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</si>
  <si>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</si>
  <si>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</si>
  <si>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</si>
  <si>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</si>
  <si>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</si>
  <si>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</si>
  <si>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</si>
  <si>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</si>
  <si>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</si>
  <si>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</si>
  <si>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</si>
  <si>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</si>
  <si>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</si>
  <si>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</si>
  <si>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</si>
  <si>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</si>
  <si>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</si>
  <si>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</si>
  <si>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</si>
  <si>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</si>
  <si>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</si>
  <si>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</si>
  <si>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</si>
  <si>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</si>
  <si>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</si>
  <si>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</si>
  <si>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</si>
  <si>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</si>
  <si>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</si>
  <si>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</si>
  <si>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</si>
  <si>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</si>
  <si>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</si>
  <si>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</si>
  <si>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</si>
  <si>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</si>
  <si>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</si>
  <si>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</si>
  <si>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</si>
  <si>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</si>
  <si>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</si>
  <si>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</si>
  <si>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</si>
  <si>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</si>
  <si>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</si>
  <si>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</si>
  <si>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</si>
  <si>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</si>
  <si>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</si>
  <si>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</si>
  <si>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</si>
  <si>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</si>
  <si>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</si>
  <si>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</si>
  <si>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</si>
  <si>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</si>
  <si>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</si>
  <si>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</si>
  <si>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</si>
  <si>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</si>
  <si>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</si>
  <si>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</si>
  <si>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</si>
  <si>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</si>
  <si>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</si>
  <si>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</si>
  <si>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</si>
  <si>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</si>
  <si>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</si>
  <si>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</si>
  <si>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</si>
  <si>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</si>
  <si>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</si>
  <si>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</si>
  <si>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</si>
  <si>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</si>
  <si>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</si>
  <si>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</si>
  <si>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</si>
  <si>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</si>
  <si>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</si>
  <si>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</si>
  <si>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</si>
  <si>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</si>
  <si>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</si>
  <si>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</si>
  <si>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</si>
  <si>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</si>
  <si>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</si>
  <si>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</si>
  <si>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</si>
  <si>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</si>
  <si>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</si>
  <si>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</si>
  <si>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</si>
  <si>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</si>
  <si>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</si>
  <si>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</si>
  <si>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</si>
  <si>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</si>
  <si>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</si>
  <si>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</si>
  <si>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</si>
  <si>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</si>
  <si>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</si>
  <si>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</si>
  <si>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</si>
  <si>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</si>
  <si>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</si>
  <si>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</si>
  <si>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</si>
  <si>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</si>
  <si>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</si>
  <si>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</si>
  <si>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</si>
  <si>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</si>
  <si>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</si>
  <si>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</si>
  <si>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</si>
  <si>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</si>
  <si>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</si>
  <si>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</si>
  <si>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</si>
  <si>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</si>
  <si>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</si>
  <si>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</si>
  <si>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</si>
  <si>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</si>
  <si>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</si>
  <si>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</si>
  <si>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</si>
  <si>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</si>
  <si>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</si>
  <si>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</si>
  <si>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</si>
  <si>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</si>
  <si>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</si>
  <si>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</si>
  <si>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</si>
  <si>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</si>
  <si>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</si>
  <si>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</si>
  <si>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</si>
  <si>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</si>
  <si>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</si>
  <si>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</si>
  <si>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</si>
  <si>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</si>
  <si>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</si>
  <si>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</si>
  <si>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</si>
  <si>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</si>
  <si>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</si>
  <si>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</si>
  <si>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</si>
  <si>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</si>
  <si>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</si>
  <si>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</si>
  <si>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</si>
  <si>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</si>
  <si>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</si>
  <si>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</si>
  <si>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</si>
  <si>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</si>
  <si>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</si>
  <si>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</si>
  <si>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</si>
  <si>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</si>
  <si>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</si>
  <si>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</si>
  <si>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</si>
  <si>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</si>
  <si>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</si>
  <si>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</si>
  <si>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</si>
  <si>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</si>
  <si>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</si>
  <si>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</si>
  <si>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</si>
  <si>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</si>
  <si>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</si>
  <si>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</si>
  <si>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</si>
  <si>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</si>
  <si>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</si>
  <si>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</si>
  <si>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</si>
  <si>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</si>
  <si>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</si>
  <si>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</si>
  <si>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</si>
  <si>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</si>
  <si>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</si>
  <si>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</si>
  <si>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</si>
  <si>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</si>
  <si>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</si>
  <si>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</si>
  <si>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</si>
  <si>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</si>
  <si>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</si>
  <si>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</si>
  <si>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</si>
  <si>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</si>
  <si>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</si>
  <si>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</si>
  <si>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</si>
  <si>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</si>
  <si>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</si>
  <si>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</si>
  <si>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</si>
  <si>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</si>
  <si>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</si>
  <si>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</si>
  <si>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</si>
  <si>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</si>
  <si>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</si>
  <si>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</si>
  <si>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</si>
  <si>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</si>
  <si>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</si>
  <si>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</si>
  <si>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</si>
  <si>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</si>
  <si>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</si>
  <si>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</si>
  <si>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</si>
  <si>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</si>
  <si>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</si>
  <si>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</si>
  <si>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</si>
  <si>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</si>
  <si>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</si>
  <si>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</si>
  <si>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</si>
  <si>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</si>
  <si>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</si>
  <si>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</si>
  <si>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</si>
  <si>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</si>
  <si>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</si>
  <si>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</si>
  <si>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</si>
  <si>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</si>
  <si>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</si>
  <si>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</si>
  <si>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</si>
  <si>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</si>
  <si>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</si>
  <si>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</si>
  <si>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</si>
  <si>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</si>
  <si>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</si>
  <si>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</si>
  <si>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</si>
  <si>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</si>
  <si>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</si>
  <si>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</si>
  <si>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</si>
  <si>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</si>
  <si>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</si>
  <si>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</si>
  <si>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</si>
  <si>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</si>
  <si>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</si>
  <si>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</si>
  <si>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</si>
  <si>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</si>
  <si>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</si>
  <si>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</si>
  <si>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</si>
  <si>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</si>
  <si>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</si>
  <si>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</si>
  <si>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</si>
  <si>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</si>
  <si>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</si>
  <si>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</si>
  <si>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</si>
  <si>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</si>
  <si>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</si>
  <si>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</si>
  <si>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</si>
  <si>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</si>
  <si>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</si>
  <si>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</si>
  <si>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</si>
  <si>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</si>
  <si>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</si>
  <si>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</si>
  <si>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</si>
  <si>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</si>
  <si>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</si>
  <si>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</si>
  <si>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</si>
  <si>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</si>
  <si>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</si>
  <si>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</si>
  <si>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</si>
  <si>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</si>
  <si>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</si>
  <si>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</si>
  <si>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</si>
  <si>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</si>
  <si>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</si>
  <si>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</si>
  <si>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</si>
  <si>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</si>
  <si>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</si>
  <si>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</si>
  <si>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</si>
  <si>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</si>
  <si>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</si>
  <si>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</si>
  <si>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</si>
  <si>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</si>
  <si>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</si>
  <si>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</si>
  <si>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</si>
  <si>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</si>
  <si>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</si>
  <si>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</si>
  <si>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</si>
  <si>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</si>
  <si>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</si>
  <si>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</si>
  <si>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</si>
  <si>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</si>
  <si>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</si>
  <si>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</si>
  <si>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</si>
  <si>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</si>
  <si>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</si>
  <si>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</si>
  <si>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</si>
  <si>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</si>
  <si>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</si>
  <si>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</si>
  <si>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</si>
  <si>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</si>
  <si>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</si>
  <si>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</si>
  <si>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</si>
  <si>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</si>
  <si>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</si>
  <si>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</si>
  <si>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</si>
  <si>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</si>
  <si>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</si>
  <si>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</si>
  <si>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</si>
  <si>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</si>
  <si>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</si>
  <si>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</si>
  <si>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</si>
  <si>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</si>
  <si>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</si>
  <si>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</si>
  <si>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</si>
  <si>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</si>
  <si>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</si>
  <si>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</si>
  <si>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</si>
  <si>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</si>
  <si>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</si>
  <si>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</si>
  <si>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</si>
  <si>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</si>
  <si>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</si>
  <si>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</si>
  <si>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</si>
  <si>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</si>
  <si>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</si>
  <si>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</si>
  <si>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</si>
  <si>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</si>
  <si>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</si>
  <si>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</si>
  <si>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</si>
  <si>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</si>
  <si>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</si>
  <si>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</si>
  <si>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</si>
  <si>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</si>
  <si>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</si>
  <si>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</si>
  <si>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</si>
  <si>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</si>
  <si>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</si>
  <si>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</si>
  <si>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</si>
  <si>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</si>
  <si>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</si>
  <si>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</si>
  <si>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</si>
  <si>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</si>
  <si>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</si>
  <si>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</si>
  <si>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</si>
  <si>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</si>
  <si>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</si>
  <si>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</si>
  <si>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</si>
  <si>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</si>
  <si>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</si>
  <si>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</si>
  <si>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</si>
  <si>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</si>
  <si>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</si>
  <si>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</si>
  <si>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</si>
  <si>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</si>
  <si>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</si>
  <si>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</si>
  <si>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</si>
  <si>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</si>
  <si>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</si>
  <si>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</si>
  <si>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</si>
  <si>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</si>
  <si>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</si>
  <si>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</si>
  <si>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</si>
  <si>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</si>
  <si>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</si>
  <si>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</si>
  <si>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</si>
  <si>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</si>
  <si>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</si>
  <si>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</si>
  <si>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</si>
  <si>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</si>
  <si>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</si>
  <si>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</si>
  <si>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</si>
  <si>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</si>
  <si>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</si>
  <si>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</si>
  <si>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</si>
  <si>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</si>
  <si>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</si>
  <si>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</si>
  <si>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</si>
  <si>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</si>
  <si>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</si>
  <si>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</si>
  <si>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</si>
  <si>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</si>
  <si>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</si>
  <si>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</si>
  <si>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</si>
  <si>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</si>
  <si>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</si>
  <si>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</si>
  <si>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</si>
  <si>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</si>
  <si>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</si>
  <si>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</si>
  <si>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</si>
  <si>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</si>
  <si>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</si>
  <si>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</si>
  <si>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</si>
  <si>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</si>
  <si>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</si>
  <si>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</si>
  <si>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</si>
  <si>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</si>
  <si>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</si>
  <si>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</si>
  <si>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</si>
  <si>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</si>
  <si>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</si>
  <si>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</si>
  <si>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</si>
  <si>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</si>
  <si>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</si>
  <si>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</si>
  <si>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</si>
  <si>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</si>
  <si>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</si>
  <si>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</si>
  <si>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</si>
  <si>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</si>
  <si>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</si>
  <si>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</si>
  <si>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</si>
  <si>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</si>
  <si>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</si>
  <si>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</si>
  <si>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</si>
  <si>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</si>
  <si>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</si>
  <si>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</si>
  <si>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</si>
  <si>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</si>
  <si>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</si>
  <si>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</si>
  <si>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</si>
  <si>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</si>
  <si>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</si>
  <si>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</si>
  <si>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</si>
  <si>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</si>
  <si>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</si>
  <si>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</si>
  <si>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</si>
  <si>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</si>
  <si>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</si>
  <si>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</si>
  <si>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</si>
  <si>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</si>
  <si>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</si>
  <si>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</si>
  <si>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</si>
  <si>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</si>
  <si>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</si>
  <si>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</si>
  <si>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</si>
  <si>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</si>
  <si>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</si>
  <si>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</si>
  <si>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</si>
  <si>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</si>
  <si>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</si>
  <si>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</si>
  <si>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</si>
  <si>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</si>
  <si>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</si>
  <si>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</si>
  <si>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</si>
  <si>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</si>
  <si>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</si>
  <si>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</si>
  <si>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</si>
  <si>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</si>
  <si>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</si>
  <si>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</si>
  <si>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</si>
  <si>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</si>
  <si>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</si>
  <si>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</si>
  <si>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</si>
  <si>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</si>
  <si>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</si>
  <si>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</si>
  <si>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</si>
  <si>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</si>
  <si>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</si>
  <si>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</si>
  <si>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</si>
  <si>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</si>
  <si>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</si>
  <si>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</si>
  <si>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</si>
  <si>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</si>
  <si>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</si>
  <si>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</si>
  <si>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</si>
  <si>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</si>
  <si>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</si>
  <si>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</si>
  <si>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</si>
  <si>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</si>
  <si>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</si>
  <si>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</si>
  <si>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</si>
  <si>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</si>
  <si>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</si>
  <si>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</si>
  <si>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</si>
  <si>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</si>
  <si>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</si>
  <si>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</si>
  <si>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</si>
  <si>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</si>
  <si>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</si>
  <si>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</si>
  <si>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</si>
  <si>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</si>
  <si>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</si>
  <si>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</si>
  <si>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</si>
  <si>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</si>
  <si>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</si>
  <si>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</si>
  <si>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</si>
  <si>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</si>
  <si>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</si>
  <si>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</si>
  <si>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</si>
  <si>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</si>
  <si>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</si>
  <si>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</si>
  <si>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</si>
  <si>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</si>
  <si>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</si>
  <si>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</si>
  <si>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</si>
  <si>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</si>
  <si>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</si>
  <si>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</si>
  <si>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</si>
  <si>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</si>
  <si>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</si>
  <si>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</si>
  <si>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</si>
  <si>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</si>
  <si>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</si>
  <si>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</si>
  <si>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</si>
  <si>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</si>
  <si>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</si>
  <si>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</si>
  <si>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</si>
  <si>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</si>
  <si>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</si>
  <si>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</si>
  <si>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</si>
  <si>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</si>
  <si>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</si>
  <si>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</si>
  <si>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</si>
  <si>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</si>
  <si>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</si>
  <si>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</si>
  <si>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</si>
  <si>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</si>
  <si>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</si>
  <si>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</si>
  <si>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</si>
  <si>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</si>
  <si>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</si>
  <si>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</si>
  <si>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</si>
  <si>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</si>
  <si>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</si>
  <si>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</si>
  <si>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</si>
  <si>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</si>
  <si>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</si>
  <si>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</si>
  <si>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</si>
  <si>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</si>
  <si>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</si>
  <si>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</si>
  <si>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</si>
  <si>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</si>
  <si>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</si>
  <si>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</si>
  <si>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</si>
  <si>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</si>
  <si>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</si>
  <si>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</si>
  <si>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</si>
  <si>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</si>
  <si>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</si>
  <si>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</si>
  <si>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</si>
  <si>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</si>
  <si>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</si>
  <si>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</si>
  <si>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</si>
  <si>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</si>
  <si>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</si>
  <si>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</si>
  <si>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</si>
  <si>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</si>
  <si>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</si>
  <si>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</si>
  <si>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</si>
  <si>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</si>
  <si>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</si>
  <si>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</si>
  <si>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</si>
  <si>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</si>
  <si>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</si>
  <si>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</si>
  <si>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</si>
  <si>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</si>
  <si>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</si>
  <si>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</si>
  <si>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</si>
  <si>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</si>
  <si>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</si>
  <si>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</si>
  <si>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</si>
  <si>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</si>
  <si>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</si>
  <si>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</si>
  <si>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</si>
  <si>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</si>
  <si>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</si>
  <si>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</si>
  <si>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</si>
  <si>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</si>
  <si>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</si>
  <si>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</si>
  <si>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</si>
  <si>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</si>
  <si>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</si>
  <si>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</si>
  <si>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</si>
  <si>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</si>
  <si>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</si>
  <si>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</si>
  <si>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</si>
  <si>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</si>
  <si>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</si>
  <si>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</si>
  <si>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</si>
  <si>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</si>
  <si>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</si>
  <si>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</si>
  <si>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</si>
  <si>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</si>
  <si>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</si>
  <si>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</si>
  <si>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</si>
  <si>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</si>
  <si>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</si>
  <si>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</si>
  <si>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</si>
  <si>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</si>
  <si>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</si>
  <si>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</si>
  <si>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</si>
  <si>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</si>
  <si>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</si>
  <si>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</si>
  <si>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</si>
  <si>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</si>
  <si>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</si>
  <si>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</si>
  <si>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</si>
  <si>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</si>
  <si>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</si>
  <si>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</si>
  <si>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</si>
  <si>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</si>
  <si>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</si>
  <si>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</si>
  <si>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</si>
  <si>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</si>
  <si>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</si>
  <si>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</si>
  <si>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</si>
  <si>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</si>
  <si>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</si>
  <si>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</si>
  <si>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</si>
  <si>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</si>
  <si>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</si>
  <si>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</si>
  <si>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</si>
  <si>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</si>
  <si>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</si>
  <si>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</si>
  <si>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</si>
  <si>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</si>
  <si>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</si>
  <si>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</si>
  <si>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</si>
  <si>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</si>
  <si>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</si>
  <si>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</si>
  <si>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</si>
  <si>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</si>
  <si>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</si>
  <si>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</si>
  <si>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</si>
  <si>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</si>
  <si>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</si>
  <si>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</si>
  <si>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</si>
  <si>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</si>
  <si>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</si>
  <si>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</si>
  <si>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</si>
  <si>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</si>
  <si>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</si>
  <si>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</si>
  <si>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</si>
  <si>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</si>
  <si>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</si>
  <si>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</si>
  <si>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</si>
  <si>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</si>
  <si>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</si>
  <si>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</si>
  <si>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</si>
  <si>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</si>
  <si>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</si>
  <si>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</si>
  <si>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</si>
  <si>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</si>
  <si>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</si>
  <si>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</si>
  <si>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</si>
  <si>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</si>
  <si>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</si>
  <si>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</si>
  <si>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</si>
  <si>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</si>
  <si>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</si>
  <si>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</si>
  <si>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</si>
  <si>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</si>
  <si>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</si>
  <si>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</si>
  <si>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</si>
  <si>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</si>
  <si>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</si>
  <si>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</si>
  <si>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</si>
  <si>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</si>
  <si>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</si>
  <si>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</si>
  <si>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</si>
  <si>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</si>
  <si>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</si>
  <si>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</si>
  <si>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</si>
  <si>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</si>
  <si>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</si>
  <si>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</si>
  <si>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</si>
  <si>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</si>
  <si>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</si>
  <si>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</si>
  <si>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</si>
  <si>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</si>
  <si>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</si>
  <si>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</si>
  <si>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</si>
  <si>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</si>
  <si>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</si>
  <si>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</si>
  <si>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</si>
  <si>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</si>
  <si>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</si>
  <si>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</si>
  <si>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</si>
  <si>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</si>
  <si>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</si>
  <si>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</si>
  <si>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</si>
  <si>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</si>
  <si>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</si>
  <si>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</si>
  <si>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</si>
  <si>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</si>
  <si>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</si>
  <si>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</si>
  <si>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</si>
  <si>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</si>
  <si>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</si>
  <si>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</si>
  <si>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</si>
  <si>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</si>
  <si>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</si>
  <si>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</si>
  <si>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</si>
  <si>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</si>
  <si>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</si>
  <si>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</si>
  <si>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</si>
  <si>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</si>
  <si>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</si>
  <si>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</si>
  <si>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</si>
  <si>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</si>
  <si>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</si>
  <si>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</si>
  <si>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</si>
  <si>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</si>
  <si>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</si>
  <si>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</si>
  <si>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</si>
  <si>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</si>
  <si>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</si>
  <si>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</si>
  <si>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</si>
  <si>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</si>
  <si>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</si>
  <si>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</si>
  <si>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</si>
  <si>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</si>
  <si>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</si>
  <si>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</si>
  <si>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</si>
  <si>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</si>
  <si>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</si>
  <si>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</si>
  <si>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</si>
  <si>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</si>
  <si>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</si>
  <si>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</si>
  <si>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</si>
  <si>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</si>
  <si>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</si>
  <si>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</si>
  <si>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</si>
  <si>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</si>
  <si>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</si>
  <si>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</si>
  <si>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</si>
  <si>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</si>
  <si>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</si>
  <si>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</si>
  <si>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</si>
  <si>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</si>
  <si>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</si>
  <si>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</si>
  <si>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</si>
  <si>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</si>
  <si>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</si>
  <si>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</si>
  <si>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</si>
  <si>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</si>
  <si>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</si>
  <si>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</si>
  <si>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</si>
  <si>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</si>
  <si>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</si>
  <si>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</si>
  <si>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</si>
  <si>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</si>
  <si>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</si>
  <si>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</si>
  <si>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</si>
  <si>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</si>
  <si>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</si>
  <si>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</si>
  <si>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</si>
  <si>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</si>
  <si>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</si>
  <si>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</si>
  <si>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</si>
  <si>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</si>
  <si>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</si>
  <si>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</si>
  <si>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</si>
  <si>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</si>
  <si>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</si>
  <si>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</si>
  <si>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</si>
  <si>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</si>
  <si>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</si>
  <si>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</si>
  <si>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</si>
  <si>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</si>
  <si>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</si>
  <si>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</si>
  <si>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</si>
  <si>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</si>
  <si>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</si>
  <si>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</si>
  <si>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</si>
  <si>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</si>
  <si>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</si>
  <si>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</si>
  <si>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</si>
  <si>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</si>
  <si>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</si>
  <si>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</si>
  <si>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</si>
  <si>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</si>
  <si>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</si>
  <si>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</si>
  <si>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</si>
  <si>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</si>
  <si>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</si>
  <si>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</si>
  <si>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</si>
  <si>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</si>
  <si>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</si>
  <si>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</si>
  <si>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</si>
  <si>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</si>
  <si>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</si>
  <si>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</si>
  <si>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</si>
  <si>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</si>
  <si>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</si>
  <si>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</si>
  <si>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</si>
  <si>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</si>
  <si>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</si>
  <si>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</si>
  <si>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</si>
  <si>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</si>
  <si>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</si>
  <si>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</si>
  <si>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</si>
  <si>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</si>
  <si>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</si>
  <si>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</si>
  <si>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</si>
  <si>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</si>
  <si>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</si>
  <si>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</si>
  <si>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</si>
  <si>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</si>
  <si>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</si>
  <si>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</si>
  <si>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</si>
  <si>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</si>
  <si>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</si>
  <si>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</si>
  <si>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</si>
  <si>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</si>
  <si>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</si>
  <si>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</si>
  <si>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</si>
  <si>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</si>
  <si>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</si>
  <si>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</si>
  <si>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</si>
  <si>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</si>
  <si>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</si>
  <si>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</si>
  <si>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</si>
  <si>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</si>
  <si>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</si>
  <si>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</si>
  <si>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</si>
  <si>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</si>
  <si>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</si>
  <si>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</si>
  <si>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</si>
  <si>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</si>
  <si>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</si>
  <si>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</si>
  <si>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</si>
  <si>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</si>
  <si>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</si>
  <si>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</si>
  <si>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</si>
  <si>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</si>
  <si>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</si>
  <si>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</si>
  <si>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</si>
  <si>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</si>
  <si>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</si>
  <si>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</si>
  <si>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</si>
  <si>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</si>
  <si>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</si>
  <si>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</si>
  <si>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</si>
  <si>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</si>
  <si>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</si>
  <si>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</si>
  <si>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</si>
  <si>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</si>
  <si>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</si>
  <si>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</si>
  <si>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</si>
  <si>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</si>
  <si>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</si>
  <si>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</si>
  <si>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</si>
  <si>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</si>
  <si>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</si>
  <si>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</si>
  <si>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</si>
  <si>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</si>
  <si>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</si>
  <si>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</si>
  <si>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</si>
  <si>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</si>
  <si>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</si>
  <si>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</si>
  <si>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</si>
  <si>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</si>
  <si>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</si>
  <si>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</si>
  <si>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</si>
  <si>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</si>
  <si>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</si>
  <si>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</si>
  <si>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</si>
  <si>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</si>
  <si>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</si>
  <si>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</si>
  <si>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</si>
  <si>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</si>
  <si>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</si>
  <si>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</si>
  <si>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</si>
  <si>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</si>
  <si>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</si>
  <si>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</si>
  <si>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</si>
  <si>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</si>
  <si>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</si>
  <si>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</si>
  <si>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</si>
  <si>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</si>
  <si>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</si>
  <si>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</si>
  <si>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</si>
  <si>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</si>
  <si>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</si>
  <si>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</si>
  <si>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</si>
  <si>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</si>
  <si>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</si>
  <si>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</si>
  <si>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</si>
  <si>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</si>
  <si>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</si>
  <si>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</si>
  <si>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</si>
  <si>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</si>
  <si>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</si>
  <si>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</si>
  <si>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</si>
  <si>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</si>
  <si>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</si>
  <si>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</si>
  <si>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</si>
  <si>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</si>
  <si>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</si>
  <si>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</si>
  <si>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</si>
  <si>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</si>
  <si>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</si>
  <si>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</si>
  <si>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</si>
  <si>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</si>
  <si>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</si>
  <si>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</si>
  <si>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</si>
  <si>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</si>
  <si>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</si>
  <si>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</si>
  <si>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</si>
  <si>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</si>
  <si>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</si>
  <si>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</si>
  <si>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</si>
  <si>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</si>
  <si>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</si>
  <si>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</si>
  <si>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</si>
  <si>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</si>
  <si>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</si>
  <si>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</si>
  <si>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</si>
  <si>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</si>
  <si>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</si>
  <si>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</si>
  <si>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</si>
  <si>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</si>
  <si>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</si>
  <si>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</si>
  <si>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</si>
  <si>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</si>
  <si>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</si>
  <si>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</si>
  <si>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</si>
  <si>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</si>
  <si>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</si>
  <si>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</si>
  <si>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</si>
  <si>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</si>
  <si>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</si>
  <si>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</si>
  <si>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</si>
  <si>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</si>
  <si>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</si>
  <si>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</si>
  <si>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</si>
  <si>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</si>
  <si>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</si>
  <si>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</si>
  <si>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</si>
  <si>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</si>
  <si>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</si>
  <si>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</si>
  <si>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</si>
  <si>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</si>
  <si>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</si>
  <si>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</si>
  <si>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</si>
  <si>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</si>
  <si>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</si>
  <si>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</si>
  <si>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</si>
  <si>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</si>
  <si>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</si>
  <si>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</si>
  <si>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</si>
  <si>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</si>
  <si>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</si>
  <si>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</si>
  <si>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</si>
  <si>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</si>
  <si>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</si>
  <si>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</si>
  <si>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</si>
  <si>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</si>
  <si>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</si>
  <si>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</si>
  <si>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</si>
  <si>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</si>
  <si>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</si>
  <si>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</si>
  <si>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</si>
  <si>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</si>
  <si>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</si>
  <si>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</si>
  <si>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</si>
  <si>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</si>
  <si>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</si>
  <si>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</si>
  <si>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</si>
  <si>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</si>
  <si>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</si>
  <si>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</si>
  <si>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</si>
  <si>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</si>
  <si>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</si>
  <si>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</si>
  <si>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</si>
  <si>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</si>
  <si>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</si>
  <si>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</si>
  <si>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</si>
  <si>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</si>
  <si>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</si>
  <si>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</si>
  <si>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</si>
  <si>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</si>
  <si>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</si>
  <si>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</si>
  <si>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</si>
  <si>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</si>
  <si>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</si>
  <si>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</si>
  <si>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</si>
  <si>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</si>
  <si>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</si>
  <si>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</si>
  <si>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</si>
  <si>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</si>
  <si>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</si>
  <si>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</si>
  <si>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</si>
  <si>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</si>
  <si>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</si>
  <si>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</si>
  <si>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</si>
  <si>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</si>
  <si>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</si>
  <si>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</si>
  <si>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</si>
  <si>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</si>
  <si>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</si>
  <si>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</si>
  <si>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</si>
  <si>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</si>
  <si>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</si>
  <si>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</si>
  <si>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</si>
  <si>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</si>
  <si>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</si>
  <si>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</si>
  <si>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</si>
  <si>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</si>
  <si>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</si>
  <si>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</si>
  <si>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</si>
  <si>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</si>
  <si>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</si>
  <si>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</si>
  <si>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</si>
  <si>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</si>
  <si>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</si>
  <si>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</si>
  <si>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</si>
  <si>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</si>
  <si>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</si>
  <si>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</si>
  <si>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</si>
  <si>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</si>
  <si>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</si>
  <si>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</si>
  <si>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</si>
  <si>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</si>
  <si>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</si>
  <si>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</si>
  <si>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</si>
  <si>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</si>
  <si>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</si>
  <si>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</si>
  <si>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</si>
  <si>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</si>
  <si>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</si>
  <si>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</si>
  <si>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</si>
  <si>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</si>
  <si>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</si>
  <si>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</si>
  <si>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</si>
  <si>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</si>
  <si>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</si>
  <si>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</si>
  <si>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</si>
  <si>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</si>
  <si>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</si>
  <si>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</si>
  <si>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</si>
  <si>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</si>
  <si>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</si>
  <si>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</si>
  <si>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</si>
  <si>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</si>
  <si>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</si>
  <si>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</si>
  <si>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</si>
  <si>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</si>
  <si>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</si>
  <si>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</si>
  <si>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</si>
  <si>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</si>
  <si>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</si>
  <si>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</si>
  <si>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</si>
  <si>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</si>
  <si>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</si>
  <si>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</si>
  <si>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</si>
  <si>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</si>
  <si>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</si>
  <si>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</si>
  <si>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</si>
  <si>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</si>
  <si>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</si>
  <si>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</si>
  <si>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</si>
  <si>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</si>
  <si>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</si>
  <si>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</si>
  <si>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</si>
  <si>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</si>
  <si>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</si>
  <si>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</si>
  <si>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</si>
  <si>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</si>
  <si>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</si>
  <si>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</si>
  <si>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</si>
  <si>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</si>
  <si>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</si>
  <si>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</si>
  <si>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</si>
  <si>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</si>
  <si>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</si>
  <si>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</si>
  <si>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</si>
  <si>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</si>
  <si>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</si>
  <si>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</si>
  <si>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</si>
  <si>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</si>
  <si>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</si>
  <si>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</si>
  <si>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</si>
  <si>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</si>
  <si>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</si>
  <si>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</si>
  <si>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</si>
  <si>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</si>
  <si>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</si>
  <si>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</si>
  <si>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</si>
  <si>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</si>
  <si>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</si>
  <si>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</si>
  <si>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</si>
  <si>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</si>
  <si>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</si>
  <si>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</si>
  <si>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</si>
  <si>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</si>
  <si>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</si>
  <si>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</si>
  <si>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</si>
  <si>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</si>
  <si>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</si>
  <si>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</si>
  <si>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</si>
  <si>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</si>
  <si>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</si>
  <si>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</si>
  <si>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</si>
  <si>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</si>
  <si>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</si>
  <si>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</si>
  <si>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</si>
  <si>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</si>
  <si>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</si>
  <si>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</si>
  <si>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</si>
  <si>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</si>
  <si>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</si>
  <si>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</si>
  <si>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</si>
  <si>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</si>
  <si>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</si>
  <si>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</si>
  <si>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</si>
  <si>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</si>
  <si>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</si>
  <si>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</si>
  <si>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</si>
  <si>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</si>
  <si>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</si>
  <si>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</si>
  <si>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</si>
  <si>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</si>
  <si>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</si>
  <si>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</si>
  <si>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</si>
  <si>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</si>
  <si>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</si>
  <si>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</si>
  <si>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</si>
  <si>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</si>
  <si>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</si>
  <si>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</si>
  <si>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</si>
  <si>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</si>
  <si>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</si>
  <si>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</si>
  <si>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</si>
  <si>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</si>
  <si>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</si>
  <si>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</si>
  <si>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</si>
  <si>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</si>
  <si>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</si>
  <si>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</si>
  <si>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</si>
  <si>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</si>
  <si>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</si>
  <si>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</si>
  <si>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</si>
  <si>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</si>
  <si>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</si>
  <si>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</si>
  <si>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</si>
  <si>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</si>
  <si>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</si>
  <si>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</si>
  <si>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</si>
  <si>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</si>
  <si>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</si>
  <si>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</si>
  <si>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</si>
  <si>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</si>
  <si>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</si>
  <si>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</si>
  <si>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</si>
  <si>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</si>
  <si>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</si>
  <si>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</si>
  <si>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</si>
  <si>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</si>
  <si>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</si>
  <si>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</si>
  <si>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</si>
  <si>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</si>
  <si>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</si>
  <si>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</si>
  <si>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</si>
  <si>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</si>
  <si>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</si>
  <si>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</si>
  <si>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</si>
  <si>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</si>
  <si>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</si>
  <si>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</si>
  <si>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</si>
  <si>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</si>
  <si>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</si>
  <si>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</si>
  <si>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</si>
  <si>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</si>
  <si>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</si>
  <si>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</si>
  <si>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</si>
  <si>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</si>
  <si>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</si>
  <si>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</si>
  <si>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</si>
  <si>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</si>
  <si>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</si>
  <si>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</si>
  <si>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</si>
  <si>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</si>
  <si>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</si>
  <si>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</si>
  <si>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</si>
  <si>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</si>
  <si>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</si>
  <si>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</si>
  <si>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</si>
  <si>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</si>
  <si>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</si>
  <si>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</si>
  <si>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</si>
  <si>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</si>
  <si>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</si>
  <si>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</si>
  <si>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</si>
  <si>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</si>
  <si>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</si>
  <si>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</si>
  <si>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</si>
  <si>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</si>
  <si>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</si>
  <si>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</si>
  <si>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</si>
  <si>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</si>
  <si>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</si>
  <si>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</si>
  <si>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</si>
  <si>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</si>
  <si>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</si>
  <si>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</si>
  <si>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</si>
  <si>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</si>
  <si>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</si>
  <si>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</si>
  <si>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</si>
  <si>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</si>
  <si>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</si>
  <si>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</si>
  <si>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</si>
  <si>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</si>
  <si>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</si>
  <si>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</si>
  <si>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</si>
  <si>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</si>
  <si>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</si>
  <si>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</si>
  <si>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</si>
  <si>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</si>
  <si>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</si>
  <si>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</si>
  <si>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</si>
  <si>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</si>
  <si>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</si>
  <si>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</si>
  <si>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</si>
  <si>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</si>
  <si>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</si>
  <si>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</si>
  <si>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</si>
  <si>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</si>
  <si>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</si>
  <si>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</si>
  <si>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</si>
  <si>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</si>
  <si>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</si>
  <si>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</si>
  <si>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</si>
  <si>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</si>
  <si>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</si>
  <si>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</si>
  <si>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</si>
  <si>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</si>
  <si>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</si>
  <si>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</si>
  <si>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</si>
  <si>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</si>
  <si>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</si>
  <si>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</si>
  <si>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</si>
  <si>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</si>
  <si>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</si>
  <si>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</si>
  <si>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</si>
  <si>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</si>
  <si>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</si>
  <si>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</si>
  <si>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</si>
  <si>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</si>
  <si>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</si>
  <si>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</si>
  <si>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</si>
  <si>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</si>
  <si>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</si>
  <si>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</si>
  <si>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</si>
  <si>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</si>
  <si>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</si>
  <si>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</si>
  <si>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</si>
  <si>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</si>
  <si>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</si>
  <si>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</si>
  <si>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</si>
  <si>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</si>
  <si>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</si>
  <si>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</si>
  <si>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</si>
  <si>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</si>
  <si>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</si>
  <si>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</si>
  <si>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</si>
  <si>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</si>
  <si>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</si>
  <si>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</si>
  <si>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</si>
  <si>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</si>
  <si>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</si>
  <si>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</si>
  <si>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</si>
  <si>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</si>
  <si>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</si>
  <si>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</si>
  <si>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</si>
  <si>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</si>
  <si>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</si>
  <si>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</si>
  <si>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</si>
  <si>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</si>
  <si>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</si>
  <si>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</si>
  <si>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</si>
  <si>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</si>
  <si>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</si>
  <si>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</si>
  <si>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</si>
  <si>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</si>
  <si>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</si>
  <si>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</si>
  <si>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</si>
  <si>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</si>
  <si>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</si>
  <si>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</si>
  <si>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</si>
  <si>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</si>
  <si>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</si>
  <si>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</si>
  <si>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</si>
  <si>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</si>
  <si>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</si>
  <si>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</si>
  <si>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</si>
  <si>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</si>
  <si>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</si>
  <si>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</si>
  <si>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</si>
  <si>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</si>
  <si>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</si>
  <si>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</si>
  <si>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</si>
  <si>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</si>
  <si>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</si>
  <si>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</si>
  <si>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</si>
  <si>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</si>
  <si>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</si>
  <si>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</si>
  <si>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</si>
  <si>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</si>
  <si>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</si>
  <si>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</si>
  <si>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</si>
  <si>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</si>
  <si>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</si>
  <si>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</si>
  <si>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</si>
  <si>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</si>
  <si>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</si>
  <si>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</si>
  <si>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</si>
  <si>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</si>
  <si>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</si>
  <si>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</si>
  <si>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</si>
  <si>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</si>
  <si>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</si>
  <si>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</si>
  <si>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</si>
  <si>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</si>
  <si>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</si>
  <si>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</si>
  <si>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</si>
  <si>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</si>
  <si>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</si>
  <si>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</si>
  <si>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</si>
  <si>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</si>
  <si>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</si>
  <si>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</si>
  <si>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</si>
  <si>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</si>
  <si>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</si>
  <si>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</si>
  <si>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</si>
  <si>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</si>
  <si>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</si>
  <si>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</si>
  <si>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</si>
  <si>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</si>
  <si>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</si>
  <si>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</si>
  <si>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</si>
  <si>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</si>
  <si>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</si>
  <si>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</si>
  <si>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</si>
  <si>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</si>
  <si>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</si>
  <si>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</si>
  <si>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</si>
  <si>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</si>
  <si>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</si>
  <si>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</si>
  <si>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</si>
  <si>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</si>
  <si>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</si>
  <si>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</si>
  <si>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</si>
  <si>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</si>
  <si>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</si>
  <si>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</si>
  <si>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</si>
  <si>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</si>
  <si>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</si>
  <si>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</si>
  <si>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</si>
  <si>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</si>
  <si>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</si>
  <si>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</si>
  <si>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</si>
  <si>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</si>
  <si>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</si>
  <si>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</si>
  <si>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</si>
  <si>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</si>
  <si>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</si>
  <si>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</si>
  <si>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</si>
  <si>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</si>
  <si>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</si>
  <si>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</si>
  <si>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</si>
  <si>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</si>
  <si>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</si>
  <si>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</si>
  <si>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</si>
  <si>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</si>
  <si>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</si>
  <si>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</si>
  <si>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</si>
  <si>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</si>
  <si>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</si>
  <si>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</si>
  <si>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</si>
  <si>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</si>
  <si>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</si>
  <si>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</si>
  <si>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</si>
  <si>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</si>
  <si>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</si>
  <si>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</si>
  <si>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</si>
  <si>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</si>
  <si>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</si>
  <si>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</si>
  <si>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</si>
  <si>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</si>
  <si>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</si>
  <si>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</si>
  <si>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</si>
  <si>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</si>
  <si>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</si>
  <si>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</si>
  <si>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</si>
  <si>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</si>
  <si>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</si>
  <si>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</si>
  <si>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</si>
  <si>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</si>
  <si>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</si>
  <si>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</si>
  <si>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</si>
  <si>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</si>
  <si>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</si>
  <si>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</si>
  <si>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</si>
  <si>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</si>
  <si>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</si>
  <si>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</si>
  <si>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</si>
  <si>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</si>
  <si>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</si>
  <si>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</si>
  <si>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</si>
  <si>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</si>
  <si>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</si>
  <si>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</si>
  <si>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</si>
  <si>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</si>
  <si>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</si>
  <si>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</si>
  <si>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</si>
  <si>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</si>
  <si>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</si>
  <si>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</si>
  <si>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</si>
  <si>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</si>
  <si>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</si>
  <si>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</si>
  <si>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</si>
  <si>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</si>
  <si>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</si>
  <si>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</si>
  <si>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</si>
  <si>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</si>
  <si>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</si>
  <si>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</si>
  <si>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</si>
  <si>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</si>
  <si>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</si>
  <si>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</si>
  <si>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</si>
  <si>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</si>
  <si>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</si>
  <si>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</si>
  <si>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</si>
  <si>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</si>
  <si>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</si>
  <si>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</si>
  <si>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</si>
  <si>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</si>
  <si>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</si>
  <si>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</si>
  <si>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</si>
  <si>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</si>
  <si>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</si>
  <si>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</si>
  <si>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</si>
  <si>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</si>
  <si>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</si>
  <si>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</si>
  <si>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</si>
  <si>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</si>
  <si>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</si>
  <si>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</si>
  <si>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</si>
  <si>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</si>
  <si>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</si>
  <si>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</si>
  <si>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</si>
  <si>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</si>
  <si>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</si>
  <si>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</si>
  <si>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</si>
  <si>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</si>
  <si>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</si>
  <si>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</si>
  <si>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</si>
  <si>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</si>
  <si>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</si>
  <si>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</si>
  <si>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</si>
  <si>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</si>
  <si>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</si>
  <si>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</si>
  <si>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</si>
  <si>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</si>
  <si>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</si>
  <si>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</si>
  <si>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</si>
  <si>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</si>
  <si>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</si>
  <si>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</si>
  <si>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</si>
  <si>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</si>
  <si>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</si>
  <si>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</si>
  <si>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</si>
  <si>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</si>
  <si>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</si>
  <si>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</si>
  <si>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</si>
  <si>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</si>
  <si>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</si>
  <si>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</si>
  <si>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</si>
  <si>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</si>
  <si>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</si>
  <si>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</si>
  <si>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</si>
  <si>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</si>
  <si>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</si>
  <si>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</si>
  <si>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</si>
  <si>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</si>
  <si>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</si>
  <si>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</si>
  <si>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</si>
  <si>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</si>
  <si>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</si>
  <si>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</si>
  <si>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</si>
  <si>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</si>
  <si>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</si>
  <si>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</si>
  <si>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</si>
  <si>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</si>
  <si>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</si>
  <si>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</si>
  <si>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</si>
  <si>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</si>
  <si>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</si>
  <si>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</si>
  <si>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</si>
  <si>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</si>
  <si>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</si>
  <si>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</si>
  <si>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</si>
  <si>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</si>
  <si>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</si>
  <si>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</si>
  <si>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</si>
  <si>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</si>
  <si>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</si>
  <si>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</si>
  <si>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</si>
  <si>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</si>
  <si>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</si>
  <si>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</si>
  <si>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</si>
  <si>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</si>
  <si>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</si>
  <si>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</si>
  <si>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</si>
  <si>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</si>
  <si>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</si>
  <si>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</si>
  <si>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</si>
  <si>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</si>
  <si>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</si>
  <si>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</si>
  <si>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</si>
  <si>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</si>
  <si>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</si>
  <si>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</si>
  <si>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</si>
  <si>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</si>
  <si>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</si>
  <si>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</si>
  <si>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</si>
  <si>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</si>
  <si>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</si>
  <si>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</si>
  <si>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</si>
  <si>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</si>
  <si>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</si>
  <si>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</si>
  <si>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</si>
  <si>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</si>
  <si>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</si>
  <si>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</si>
  <si>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</si>
  <si>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</si>
  <si>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</si>
  <si>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</si>
  <si>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</si>
  <si>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</si>
  <si>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</si>
  <si>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</si>
  <si>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</si>
  <si>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</si>
  <si>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</si>
  <si>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</si>
  <si>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</si>
  <si>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</si>
  <si>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</si>
  <si>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</si>
  <si>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</si>
  <si>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</si>
  <si>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</si>
  <si>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</si>
  <si>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</si>
  <si>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</si>
  <si>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</si>
  <si>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</si>
  <si>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</si>
  <si>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</si>
  <si>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</si>
  <si>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</si>
  <si>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</si>
  <si>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</si>
  <si>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</si>
  <si>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</si>
  <si>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</si>
  <si>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</si>
  <si>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</si>
  <si>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</si>
  <si>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</si>
  <si>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</si>
  <si>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</si>
  <si>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</si>
  <si>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</si>
  <si>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</si>
  <si>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</si>
  <si>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</si>
  <si>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</si>
  <si>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</si>
  <si>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</si>
  <si>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</si>
  <si>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</si>
  <si>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</si>
  <si>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</si>
  <si>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</si>
  <si>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</si>
  <si>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</si>
  <si>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</si>
  <si>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</si>
  <si>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</si>
  <si>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</si>
  <si>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</si>
  <si>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</si>
  <si>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</si>
  <si>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</si>
  <si>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</si>
  <si>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</si>
  <si>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</si>
  <si>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</si>
  <si>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</si>
  <si>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</si>
  <si>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</si>
  <si>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</si>
  <si>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</si>
  <si>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</si>
  <si>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</si>
  <si>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</si>
  <si>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</si>
  <si>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</si>
  <si>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</si>
  <si>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</si>
  <si>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</si>
  <si>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</si>
  <si>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</si>
  <si>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</si>
  <si>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</si>
  <si>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</si>
  <si>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</si>
  <si>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</si>
  <si>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</si>
  <si>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</si>
  <si>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</si>
  <si>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</si>
  <si>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</si>
  <si>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</si>
  <si>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</si>
  <si>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</si>
  <si>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</si>
  <si>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</si>
  <si>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</si>
  <si>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</si>
  <si>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</si>
  <si>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</si>
  <si>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</si>
  <si>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</si>
  <si>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</si>
  <si>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</si>
  <si>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</si>
  <si>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</si>
  <si>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</si>
  <si>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</si>
  <si>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</si>
  <si>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</si>
  <si>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</si>
  <si>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</si>
  <si>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</si>
  <si>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</si>
  <si>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</si>
  <si>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</si>
  <si>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</si>
  <si>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</si>
  <si>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</si>
  <si>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</si>
  <si>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</si>
  <si>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</si>
  <si>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</si>
  <si>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</si>
  <si>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</si>
  <si>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</si>
  <si>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</si>
  <si>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</si>
  <si>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</si>
  <si>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</si>
  <si>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</si>
  <si>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</si>
  <si>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</si>
  <si>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</si>
  <si>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</si>
  <si>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</si>
  <si>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</si>
  <si>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</si>
  <si>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</si>
  <si>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</si>
  <si>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</si>
  <si>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</si>
  <si>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</si>
  <si>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</si>
  <si>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</si>
  <si>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</si>
  <si>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</si>
  <si>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</si>
  <si>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</si>
  <si>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</si>
  <si>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</si>
  <si>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</si>
  <si>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</si>
  <si>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</si>
  <si>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</si>
  <si>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</si>
  <si>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</si>
  <si>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</si>
  <si>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</si>
  <si>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</si>
  <si>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</si>
  <si>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</si>
  <si>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</si>
  <si>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</si>
  <si>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</si>
  <si>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</si>
  <si>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</si>
  <si>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</si>
  <si>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</si>
  <si>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</si>
  <si>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</si>
  <si>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</si>
  <si>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</si>
  <si>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</si>
  <si>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</si>
  <si>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</si>
  <si>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</si>
  <si>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</si>
  <si>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</si>
  <si>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</si>
  <si>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</si>
  <si>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</si>
  <si>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</si>
  <si>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</si>
  <si>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</si>
  <si>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</si>
  <si>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</si>
  <si>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</si>
  <si>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</si>
  <si>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</si>
  <si>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</si>
  <si>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</si>
  <si>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</si>
  <si>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</si>
  <si>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</si>
  <si>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</si>
  <si>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</si>
  <si>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</si>
  <si>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</si>
  <si>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</si>
  <si>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</si>
  <si>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</si>
  <si>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</si>
  <si>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</si>
  <si>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</si>
  <si>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</si>
  <si>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</si>
  <si>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</si>
  <si>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</si>
  <si>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</si>
  <si>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</si>
  <si>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</si>
  <si>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</si>
  <si>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</si>
  <si>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</si>
  <si>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</si>
  <si>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</si>
  <si>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</si>
  <si>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</si>
  <si>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</si>
  <si>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</si>
  <si>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</si>
  <si>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</si>
  <si>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</si>
  <si>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</si>
  <si>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</si>
  <si>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</si>
  <si>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</si>
  <si>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</si>
  <si>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</si>
  <si>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</si>
  <si>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</si>
  <si>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</si>
  <si>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</si>
  <si>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</si>
  <si>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</si>
  <si>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</si>
  <si>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</si>
  <si>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</si>
  <si>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</si>
  <si>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</si>
  <si>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</si>
  <si>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</si>
  <si>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</si>
  <si>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</si>
  <si>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</si>
  <si>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</si>
  <si>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</si>
  <si>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</si>
  <si>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</si>
  <si>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</si>
  <si>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</si>
  <si>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</si>
  <si>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</si>
  <si>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</si>
  <si>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</si>
  <si>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</si>
  <si>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</si>
  <si>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</si>
  <si>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</si>
  <si>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</si>
  <si>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</si>
  <si>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</si>
  <si>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</si>
  <si>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</si>
  <si>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</si>
  <si>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</si>
  <si>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</si>
  <si>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</si>
  <si>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</si>
  <si>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</si>
  <si>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</si>
  <si>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</si>
  <si>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</si>
  <si>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</si>
  <si>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</si>
  <si>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</si>
  <si>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</si>
  <si>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</si>
  <si>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</si>
  <si>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</si>
  <si>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</si>
  <si>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</si>
  <si>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</si>
  <si>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</si>
  <si>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</si>
  <si>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</si>
  <si>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</si>
  <si>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</si>
  <si>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</si>
  <si>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</si>
  <si>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</si>
  <si>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</si>
  <si>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</si>
  <si>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</si>
  <si>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</si>
  <si>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</si>
  <si>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</si>
  <si>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</si>
  <si>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</si>
  <si>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</si>
  <si>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</si>
  <si>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</si>
  <si>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</si>
  <si>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</si>
  <si>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</si>
  <si>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</si>
  <si>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</si>
  <si>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</si>
  <si>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</si>
  <si>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</si>
  <si>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</si>
  <si>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</si>
  <si>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</si>
  <si>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</si>
  <si>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</si>
  <si>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</si>
  <si>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</si>
  <si>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</si>
  <si>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</si>
  <si>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</si>
  <si>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</si>
  <si>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</si>
  <si>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</si>
  <si>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</si>
  <si>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</si>
  <si>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</si>
  <si>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</si>
  <si>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</si>
  <si>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</si>
  <si>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</si>
  <si>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</si>
  <si>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</si>
  <si>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</si>
  <si>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</si>
  <si>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</si>
  <si>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</si>
  <si>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</si>
  <si>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</si>
  <si>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</si>
  <si>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</si>
  <si>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</si>
  <si>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</si>
  <si>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</si>
  <si>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</si>
  <si>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</si>
  <si>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</si>
  <si>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</si>
  <si>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</si>
  <si>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</si>
  <si>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</si>
  <si>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</si>
  <si>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</si>
  <si>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</si>
  <si>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</si>
  <si>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</si>
  <si>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</si>
  <si>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</si>
  <si>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</si>
  <si>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</si>
  <si>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</si>
  <si>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</si>
  <si>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</si>
  <si>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</si>
  <si>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</si>
  <si>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</si>
  <si>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</si>
  <si>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</si>
  <si>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</si>
  <si>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</si>
  <si>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</si>
  <si>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</si>
  <si>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</si>
  <si>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</si>
  <si>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</si>
  <si>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</si>
  <si>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</si>
  <si>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</si>
  <si>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</si>
  <si>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</si>
  <si>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</si>
  <si>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</si>
  <si>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</si>
  <si>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</si>
  <si>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</si>
  <si>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</si>
  <si>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</si>
  <si>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</si>
  <si>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</si>
  <si>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</si>
  <si>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</si>
  <si>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</si>
  <si>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</si>
  <si>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</si>
  <si>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</si>
  <si>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</si>
  <si>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</si>
  <si>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</si>
  <si>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</si>
  <si>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</si>
  <si>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</si>
  <si>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</si>
  <si>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</si>
  <si>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</si>
  <si>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</si>
  <si>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</si>
  <si>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</si>
  <si>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</si>
  <si>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</si>
  <si>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</si>
  <si>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</si>
  <si>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</si>
  <si>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</si>
  <si>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</si>
  <si>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</si>
  <si>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</si>
  <si>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</si>
  <si>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</si>
  <si>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</si>
  <si>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</si>
  <si>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</si>
  <si>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</si>
  <si>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</si>
  <si>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</si>
  <si>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</si>
  <si>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</si>
  <si>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</si>
  <si>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</si>
  <si>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</si>
  <si>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</si>
  <si>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</si>
  <si>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</si>
  <si>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</si>
  <si>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</si>
  <si>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</si>
  <si>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</si>
  <si>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</si>
  <si>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</si>
  <si>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</si>
  <si>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</si>
  <si>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</si>
  <si>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</si>
  <si>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</si>
  <si>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</si>
  <si>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</si>
  <si>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</si>
  <si>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</si>
  <si>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</si>
  <si>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</si>
  <si>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</si>
  <si>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</si>
  <si>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</si>
  <si>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</si>
  <si>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</si>
  <si>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</si>
  <si>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</si>
  <si>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</si>
  <si>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</si>
  <si>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</si>
  <si>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</si>
  <si>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</si>
  <si>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</si>
  <si>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</si>
  <si>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</si>
  <si>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</si>
  <si>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</si>
  <si>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</si>
  <si>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</si>
  <si>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</si>
  <si>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</si>
  <si>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</si>
  <si>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</si>
  <si>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</si>
  <si>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</si>
  <si>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</si>
  <si>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</si>
  <si>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</si>
  <si>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</si>
  <si>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</si>
  <si>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</si>
  <si>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</si>
  <si>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</si>
  <si>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</si>
  <si>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</si>
  <si>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</si>
  <si>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</si>
  <si>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</si>
  <si>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</si>
  <si>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</si>
  <si>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</si>
  <si>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</si>
  <si>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</si>
  <si>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</si>
  <si>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</si>
  <si>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</si>
  <si>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</si>
  <si>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</si>
  <si>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</si>
  <si>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</si>
  <si>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</si>
  <si>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</si>
  <si>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</si>
  <si>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</si>
  <si>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</si>
  <si>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</si>
  <si>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</si>
  <si>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</si>
  <si>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</si>
  <si>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</si>
  <si>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</si>
  <si>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</si>
  <si>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</si>
  <si>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</si>
  <si>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</si>
  <si>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</si>
  <si>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</si>
  <si>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</si>
  <si>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</si>
  <si>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</si>
  <si>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</si>
  <si>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</si>
  <si>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</si>
  <si>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</si>
  <si>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</si>
  <si>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</si>
  <si>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</si>
  <si>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</si>
  <si>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</si>
  <si>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</si>
  <si>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</si>
  <si>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</si>
  <si>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</si>
  <si>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</si>
  <si>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</si>
  <si>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</si>
  <si>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</si>
  <si>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</si>
  <si>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</si>
  <si>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</si>
  <si>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</si>
  <si>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</si>
  <si>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</si>
  <si>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</si>
  <si>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</si>
  <si>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</si>
  <si>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</si>
  <si>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</si>
  <si>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</si>
  <si>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</si>
  <si>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</si>
  <si>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</si>
  <si>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</si>
  <si>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</si>
  <si>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</si>
  <si>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</si>
  <si>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</si>
  <si>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</si>
  <si>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</si>
  <si>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</si>
  <si>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</si>
  <si>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</si>
  <si>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</si>
  <si>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</si>
  <si>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</si>
  <si>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</si>
  <si>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</si>
  <si>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</si>
  <si>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</si>
  <si>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</si>
  <si>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</si>
  <si>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</si>
  <si>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</si>
  <si>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</si>
  <si>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</si>
  <si>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</si>
  <si>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</si>
  <si>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</si>
  <si>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</si>
  <si>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</si>
  <si>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</si>
  <si>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</si>
  <si>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</si>
  <si>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</si>
  <si>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</si>
  <si>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</si>
  <si>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</si>
  <si>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</si>
  <si>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</si>
  <si>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</si>
  <si>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</si>
  <si>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</si>
  <si>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</si>
  <si>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</si>
  <si>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</si>
  <si>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</si>
  <si>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</si>
  <si>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</si>
  <si>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</si>
  <si>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</si>
  <si>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</si>
  <si>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</si>
  <si>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</si>
  <si>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</si>
  <si>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</si>
  <si>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</si>
  <si>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</si>
  <si>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</si>
  <si>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</si>
  <si>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</si>
  <si>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</si>
  <si>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</si>
  <si>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</si>
  <si>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</si>
  <si>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</si>
  <si>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</si>
  <si>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</si>
  <si>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</si>
  <si>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</si>
  <si>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</si>
  <si>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</si>
  <si>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</si>
  <si>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</si>
  <si>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</si>
  <si>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</si>
  <si>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</si>
  <si>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</si>
  <si>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</si>
  <si>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</si>
  <si>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</si>
  <si>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</si>
  <si>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</si>
  <si>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</si>
  <si>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</si>
  <si>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</si>
  <si>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</si>
  <si>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</si>
  <si>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</si>
  <si>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</si>
  <si>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</si>
  <si>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</si>
  <si>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</si>
  <si>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</si>
  <si>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</si>
  <si>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</si>
  <si>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</si>
  <si>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</si>
  <si>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</si>
  <si>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</si>
  <si>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</si>
  <si>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</si>
  <si>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</si>
  <si>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</si>
  <si>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</si>
  <si>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</si>
  <si>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</si>
  <si>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</si>
  <si>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</si>
  <si>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</si>
  <si>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</si>
  <si>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</si>
  <si>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</si>
  <si>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</si>
  <si>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</si>
  <si>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</si>
  <si>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</si>
  <si>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</si>
  <si>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</si>
  <si>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</si>
  <si>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</si>
  <si>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</si>
  <si>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</si>
  <si>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</si>
  <si>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</si>
  <si>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</si>
  <si>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</si>
  <si>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</si>
  <si>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</si>
  <si>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</si>
  <si>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</si>
  <si>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</si>
  <si>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</si>
  <si>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</si>
  <si>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</si>
  <si>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</si>
  <si>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</si>
  <si>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</si>
  <si>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</si>
  <si>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</si>
  <si>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</si>
  <si>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</si>
  <si>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</si>
  <si>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</si>
  <si>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</si>
  <si>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</si>
  <si>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</si>
  <si>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</si>
  <si>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</si>
  <si>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</si>
  <si>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</si>
  <si>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</si>
  <si>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</si>
  <si>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</si>
  <si>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</si>
  <si>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</si>
  <si>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</si>
  <si>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</si>
  <si>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</si>
  <si>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</si>
  <si>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</si>
  <si>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</si>
  <si>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</si>
  <si>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</si>
  <si>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</si>
  <si>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</si>
  <si>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</si>
  <si>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</si>
  <si>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</si>
  <si>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</si>
  <si>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</si>
  <si>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</si>
  <si>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</si>
  <si>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</si>
  <si>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</si>
  <si>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</si>
  <si>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</si>
  <si>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</si>
  <si>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</si>
  <si>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</si>
  <si>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</si>
  <si>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</si>
  <si>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</si>
  <si>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</si>
  <si>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</si>
  <si>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</si>
  <si>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</si>
  <si>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</si>
  <si>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</si>
  <si>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</si>
  <si>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</si>
  <si>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</si>
  <si>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</si>
  <si>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</si>
  <si>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</si>
  <si>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</si>
  <si>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</si>
  <si>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</si>
  <si>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</si>
  <si>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</si>
  <si>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</si>
  <si>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</si>
  <si>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</si>
  <si>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</si>
  <si>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</si>
  <si>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</si>
  <si>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</si>
  <si>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</si>
  <si>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</si>
  <si>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</si>
  <si>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</si>
  <si>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</si>
  <si>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</si>
  <si>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</si>
  <si>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</si>
  <si>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</si>
  <si>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</si>
  <si>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</si>
  <si>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</si>
  <si>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</si>
  <si>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</si>
  <si>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</si>
  <si>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</si>
  <si>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</si>
  <si>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</si>
  <si>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</si>
  <si>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</si>
  <si>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</si>
  <si>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</si>
  <si>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</si>
  <si>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</si>
  <si>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</si>
  <si>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</si>
  <si>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</si>
  <si>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</si>
  <si>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</si>
  <si>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</si>
  <si>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</si>
  <si>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</si>
  <si>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</si>
  <si>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</si>
  <si>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</si>
  <si>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</si>
  <si>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</si>
  <si>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</si>
  <si>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</si>
  <si>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</si>
  <si>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</si>
  <si>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</si>
  <si>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</si>
  <si>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</si>
  <si>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</si>
  <si>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</si>
  <si>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</si>
  <si>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</si>
  <si>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</si>
  <si>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</si>
  <si>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</si>
  <si>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</si>
  <si>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</si>
  <si>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</si>
  <si>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</si>
  <si>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</si>
  <si>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</si>
  <si>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</si>
  <si>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</si>
  <si>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</si>
  <si>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</si>
  <si>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</si>
  <si>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</si>
  <si>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</si>
  <si>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</si>
  <si>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</si>
  <si>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</si>
  <si>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</si>
  <si>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</si>
  <si>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</si>
  <si>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</si>
  <si>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</si>
  <si>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</si>
  <si>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</si>
  <si>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</si>
  <si>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</si>
  <si>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</si>
  <si>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</si>
  <si>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</si>
  <si>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</si>
  <si>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</si>
  <si>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</si>
  <si>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</si>
  <si>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</si>
  <si>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</si>
  <si>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</si>
  <si>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</si>
  <si>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</si>
  <si>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</si>
  <si>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</si>
  <si>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</si>
  <si>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</si>
  <si>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</si>
  <si>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</si>
  <si>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</si>
  <si>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</si>
  <si>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</si>
  <si>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</si>
  <si>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</si>
  <si>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</si>
  <si>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</si>
  <si>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</si>
  <si>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</si>
  <si>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</si>
  <si>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</si>
  <si>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</si>
  <si>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</si>
  <si>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</si>
  <si>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</si>
  <si>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</si>
  <si>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</si>
  <si>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</si>
  <si>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</si>
  <si>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</si>
  <si>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</si>
  <si>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</si>
  <si>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</si>
  <si>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</si>
  <si>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</si>
  <si>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</si>
  <si>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</si>
  <si>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</si>
  <si>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</si>
  <si>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</si>
  <si>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</si>
  <si>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</si>
  <si>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</si>
  <si>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</si>
  <si>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</si>
  <si>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</si>
  <si>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</si>
  <si>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</si>
  <si>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</si>
  <si>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</si>
  <si>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</si>
  <si>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</si>
  <si>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</si>
  <si>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</si>
  <si>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</si>
  <si>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</si>
  <si>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</si>
  <si>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</si>
  <si>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</si>
  <si>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</si>
  <si>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</si>
  <si>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</si>
  <si>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</si>
  <si>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</si>
  <si>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</si>
  <si>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</si>
  <si>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</si>
  <si>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</si>
  <si>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</si>
  <si>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</si>
  <si>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</si>
  <si>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</si>
  <si>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</si>
  <si>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</si>
  <si>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</si>
  <si>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</si>
  <si>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</si>
  <si>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</si>
  <si>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</si>
  <si>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</si>
  <si>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</si>
  <si>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</si>
  <si>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</si>
  <si>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</si>
  <si>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</si>
  <si>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</si>
  <si>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</si>
  <si>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</si>
  <si>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</si>
  <si>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</si>
  <si>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</si>
  <si>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</si>
  <si>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</si>
  <si>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</si>
  <si>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</si>
  <si>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</si>
  <si>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</si>
  <si>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</si>
  <si>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</si>
  <si>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</si>
  <si>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</si>
  <si>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</si>
  <si>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</si>
  <si>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</si>
  <si>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</si>
  <si>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</si>
  <si>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</si>
  <si>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</si>
  <si>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</si>
  <si>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</si>
  <si>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</si>
  <si>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</si>
  <si>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</si>
  <si>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</si>
  <si>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</si>
  <si>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</si>
  <si>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</si>
  <si>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</si>
  <si>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</si>
  <si>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</si>
  <si>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</si>
  <si>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</si>
  <si>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</si>
  <si>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</si>
  <si>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</si>
  <si>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</si>
  <si>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</si>
  <si>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</si>
  <si>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</si>
  <si>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</si>
  <si>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</si>
  <si>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</si>
  <si>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</si>
  <si>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</si>
  <si>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</si>
  <si>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</si>
  <si>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</si>
  <si>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</si>
  <si>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</si>
  <si>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</si>
  <si>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</si>
  <si>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</si>
  <si>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</si>
  <si>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</si>
  <si>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</si>
  <si>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</si>
  <si>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</si>
  <si>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</si>
  <si>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</si>
  <si>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</si>
  <si>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</si>
  <si>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</si>
  <si>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</si>
  <si>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</si>
  <si>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</si>
  <si>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</si>
  <si>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</si>
  <si>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</si>
  <si>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</si>
  <si>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</si>
  <si>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</si>
  <si>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</si>
  <si>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</si>
  <si>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</si>
  <si>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</si>
  <si>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</si>
  <si>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</si>
  <si>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</si>
  <si>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</si>
  <si>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</si>
  <si>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</si>
  <si>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</si>
  <si>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</si>
  <si>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</si>
  <si>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</si>
  <si>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</si>
  <si>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</si>
  <si>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</si>
  <si>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</si>
  <si>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</si>
  <si>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</si>
  <si>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</si>
  <si>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</si>
  <si>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</si>
  <si>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</si>
  <si>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</si>
  <si>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</si>
  <si>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</si>
  <si>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</si>
  <si>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</si>
  <si>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</si>
  <si>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</si>
  <si>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</si>
  <si>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</si>
  <si>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</si>
  <si>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</si>
  <si>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</si>
  <si>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</si>
  <si>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</si>
  <si>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</si>
  <si>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</si>
  <si>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</si>
  <si>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</si>
  <si>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</si>
  <si>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</si>
  <si>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</si>
  <si>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</si>
  <si>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</si>
  <si>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</si>
  <si>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</si>
  <si>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</si>
  <si>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</si>
  <si>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</si>
  <si>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</si>
  <si>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</si>
  <si>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</si>
  <si>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</si>
  <si>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</si>
  <si>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</si>
  <si>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</si>
  <si>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</si>
  <si>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</si>
  <si>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</si>
  <si>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</si>
  <si>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</si>
  <si>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</si>
  <si>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</si>
  <si>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</si>
  <si>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</si>
  <si>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</si>
  <si>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</si>
  <si>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</si>
  <si>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</si>
  <si>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</si>
  <si>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</si>
  <si>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</si>
  <si>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</si>
  <si>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</si>
  <si>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</si>
  <si>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</si>
  <si>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</si>
  <si>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</si>
  <si>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</si>
  <si>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</si>
  <si>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</si>
  <si>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</si>
  <si>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</si>
  <si>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</si>
  <si>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</si>
  <si>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</si>
  <si>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</si>
  <si>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</si>
  <si>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</si>
  <si>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</si>
  <si>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</si>
  <si>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</si>
  <si>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</si>
  <si>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</si>
  <si>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</si>
  <si>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</si>
  <si>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</si>
  <si>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</si>
  <si>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</si>
  <si>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</si>
  <si>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</si>
  <si>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</si>
  <si>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</si>
  <si>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</si>
  <si>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</si>
  <si>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</si>
  <si>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</si>
  <si>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</si>
  <si>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</si>
  <si>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</si>
  <si>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</si>
  <si>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</si>
  <si>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</si>
  <si>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</si>
  <si>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</si>
  <si>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</si>
  <si>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</si>
  <si>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</si>
  <si>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</si>
  <si>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</si>
  <si>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</si>
  <si>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</si>
  <si>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</si>
  <si>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</si>
  <si>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</si>
  <si>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</si>
  <si>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</si>
  <si>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</si>
  <si>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</si>
  <si>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</si>
  <si>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</si>
  <si>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</si>
  <si>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</si>
  <si>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</si>
  <si>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</si>
  <si>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</si>
  <si>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</si>
  <si>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</si>
  <si>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</si>
  <si>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</si>
  <si>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</si>
  <si>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</si>
  <si>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</si>
  <si>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</si>
  <si>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</si>
  <si>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</si>
  <si>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</si>
  <si>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</si>
  <si>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</si>
  <si>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</si>
  <si>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</si>
  <si>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</si>
  <si>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</si>
  <si>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</si>
  <si>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</si>
  <si>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</si>
  <si>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</si>
  <si>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</si>
  <si>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</si>
  <si>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</si>
  <si>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</si>
  <si>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</si>
  <si>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</si>
  <si>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</si>
  <si>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</si>
  <si>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</si>
  <si>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</si>
  <si>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</si>
  <si>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</si>
  <si>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</si>
  <si>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</si>
  <si>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</si>
  <si>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</si>
  <si>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</si>
  <si>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</si>
  <si>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</si>
  <si>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</si>
  <si>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</si>
  <si>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</si>
  <si>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</si>
  <si>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</si>
  <si>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</si>
  <si>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</si>
  <si>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</si>
  <si>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</si>
  <si>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</si>
  <si>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</si>
  <si>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</si>
  <si>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</si>
  <si>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</si>
  <si>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</si>
  <si>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</si>
  <si>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</si>
  <si>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</si>
  <si>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</si>
  <si>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</si>
  <si>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</si>
  <si>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</si>
  <si>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</si>
  <si>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</si>
  <si>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</si>
  <si>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</si>
  <si>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</si>
  <si>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</si>
  <si>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</si>
  <si>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</si>
  <si>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</si>
  <si>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</si>
  <si>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</si>
  <si>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</si>
  <si>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</si>
  <si>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</si>
  <si>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</si>
  <si>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</si>
  <si>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</si>
  <si>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</si>
  <si>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</si>
  <si>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</si>
  <si>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</si>
  <si>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</si>
  <si>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</si>
  <si>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</si>
  <si>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</si>
  <si>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</si>
  <si>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</si>
  <si>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</si>
  <si>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</si>
  <si>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</si>
  <si>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</si>
  <si>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</si>
  <si>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</si>
  <si>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</si>
  <si>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</si>
  <si>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</si>
  <si>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</si>
  <si>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</si>
  <si>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</si>
  <si>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</si>
  <si>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</si>
  <si>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</si>
  <si>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</si>
  <si>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</si>
  <si>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</si>
  <si>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</si>
  <si>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</si>
  <si>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</si>
  <si>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</si>
  <si>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</si>
  <si>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</si>
  <si>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</si>
  <si>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</si>
  <si>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</si>
  <si>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</si>
  <si>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</si>
  <si>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</si>
  <si>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</si>
  <si>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</si>
  <si>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</si>
  <si>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</si>
  <si>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</si>
  <si>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</si>
  <si>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</si>
  <si>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</si>
  <si>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</si>
  <si>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</si>
  <si>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</si>
  <si>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</si>
  <si>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</si>
  <si>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</si>
  <si>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</si>
  <si>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</si>
  <si>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</si>
  <si>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</si>
  <si>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</si>
  <si>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</si>
  <si>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</si>
  <si>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</si>
  <si>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</si>
  <si>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</si>
  <si>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</si>
  <si>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</si>
  <si>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</si>
  <si>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</si>
  <si>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</si>
  <si>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</si>
  <si>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</si>
  <si>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</si>
  <si>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</si>
  <si>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</si>
  <si>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</si>
  <si>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</si>
  <si>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</si>
  <si>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</si>
  <si>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</si>
  <si>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</si>
  <si>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</si>
  <si>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</si>
  <si>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</si>
  <si>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</si>
  <si>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</si>
  <si>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</si>
  <si>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</si>
  <si>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</si>
  <si>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</si>
  <si>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</si>
  <si>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</si>
  <si>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</si>
  <si>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</si>
  <si>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</si>
  <si>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</si>
  <si>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</si>
  <si>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</si>
  <si>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</si>
  <si>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</si>
  <si>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</si>
  <si>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</si>
  <si>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</si>
  <si>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</si>
  <si>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</si>
  <si>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</si>
  <si>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</si>
  <si>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</si>
  <si>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</si>
  <si>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</si>
  <si>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</si>
  <si>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</si>
  <si>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</si>
  <si>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</si>
  <si>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</si>
  <si>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</si>
  <si>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</si>
  <si>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</si>
  <si>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</si>
  <si>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</si>
  <si>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</si>
  <si>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</si>
  <si>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</si>
  <si>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</si>
  <si>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</si>
  <si>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</si>
  <si>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</si>
  <si>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</si>
  <si>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</si>
  <si>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</si>
  <si>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</si>
  <si>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</si>
  <si>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</si>
  <si>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</si>
  <si>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</si>
  <si>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</si>
  <si>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</si>
  <si>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</si>
  <si>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</si>
  <si>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</si>
  <si>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</si>
  <si>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</si>
  <si>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</si>
  <si>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</si>
  <si>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</si>
  <si>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</si>
  <si>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</si>
  <si>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</si>
  <si>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</si>
  <si>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</si>
  <si>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</si>
  <si>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</si>
  <si>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</si>
  <si>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</si>
  <si>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</si>
  <si>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</si>
  <si>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</si>
  <si>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</si>
  <si>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</si>
  <si>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</si>
  <si>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</si>
  <si>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</si>
  <si>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</si>
  <si>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</si>
  <si>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</si>
  <si>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</si>
  <si>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</si>
  <si>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</si>
  <si>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</si>
  <si>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</si>
  <si>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</si>
  <si>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</si>
  <si>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</si>
  <si>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</si>
  <si>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</si>
  <si>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</si>
  <si>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</si>
  <si>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</si>
  <si>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</si>
  <si>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</si>
  <si>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</si>
  <si>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</si>
  <si>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</si>
  <si>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</si>
  <si>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</si>
  <si>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</si>
  <si>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</si>
  <si>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</si>
  <si>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</si>
  <si>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</si>
  <si>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</si>
  <si>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</si>
  <si>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</si>
  <si>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</si>
  <si>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</si>
  <si>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</si>
  <si>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</si>
  <si>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</si>
  <si>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</si>
  <si>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</si>
  <si>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</si>
  <si>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</si>
  <si>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</si>
  <si>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</si>
  <si>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</si>
  <si>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</si>
  <si>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</si>
  <si>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</si>
  <si>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</si>
  <si>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</si>
  <si>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</si>
  <si>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</si>
  <si>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</si>
  <si>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</si>
  <si>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</si>
  <si>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</si>
  <si>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</si>
  <si>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</si>
  <si>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</si>
  <si>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</si>
  <si>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</si>
  <si>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</si>
  <si>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</si>
  <si>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</si>
  <si>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</si>
  <si>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</si>
  <si>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</si>
  <si>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</si>
  <si>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</si>
  <si>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</si>
  <si>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</si>
  <si>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</si>
  <si>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</si>
  <si>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</si>
  <si>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</si>
  <si>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</si>
  <si>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</si>
  <si>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</si>
  <si>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</si>
  <si>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</si>
  <si>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</si>
  <si>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</si>
  <si>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</si>
  <si>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</si>
  <si>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</si>
  <si>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</si>
  <si>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</si>
  <si>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</si>
  <si>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</si>
  <si>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</si>
  <si>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</si>
  <si>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</si>
  <si>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</si>
  <si>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</si>
  <si>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</si>
  <si>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</si>
  <si>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</si>
  <si>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</si>
  <si>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</si>
  <si>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</si>
  <si>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</si>
  <si>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</si>
  <si>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</si>
  <si>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</si>
  <si>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</si>
  <si>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</si>
  <si>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</si>
  <si>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</si>
  <si>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</si>
  <si>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</si>
  <si>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</si>
  <si>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</si>
  <si>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</si>
  <si>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</si>
  <si>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</si>
  <si>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</si>
  <si>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</si>
  <si>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</si>
  <si>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</si>
  <si>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</si>
  <si>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</si>
  <si>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</si>
  <si>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</si>
  <si>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</si>
  <si>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</si>
  <si>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</si>
  <si>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</si>
  <si>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</si>
  <si>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</si>
  <si>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</si>
  <si>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</si>
  <si>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</si>
  <si>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</si>
  <si>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</si>
  <si>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</si>
  <si>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</si>
  <si>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</si>
  <si>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</si>
  <si>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</si>
  <si>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</si>
  <si>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</si>
  <si>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</si>
  <si>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</si>
  <si>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</si>
  <si>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</si>
  <si>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</si>
  <si>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</si>
  <si>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</si>
  <si>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</si>
  <si>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</si>
  <si>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</si>
  <si>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</si>
  <si>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</si>
  <si>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</si>
  <si>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</si>
  <si>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</si>
  <si>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</si>
  <si>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</si>
  <si>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</si>
  <si>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</si>
  <si>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</si>
  <si>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</si>
  <si>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</si>
  <si>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</si>
  <si>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</si>
  <si>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</si>
  <si>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</si>
  <si>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</si>
  <si>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</si>
  <si>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</si>
  <si>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</si>
  <si>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</si>
  <si>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</si>
  <si>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</si>
  <si>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</si>
  <si>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</si>
  <si>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</si>
  <si>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</si>
  <si>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</si>
  <si>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</si>
  <si>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</si>
  <si>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</si>
  <si>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</si>
  <si>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</si>
  <si>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</si>
  <si>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</si>
  <si>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</si>
  <si>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</si>
  <si>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</si>
  <si>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</si>
  <si>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</si>
  <si>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</si>
  <si>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</si>
  <si>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</si>
  <si>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</si>
  <si>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</si>
  <si>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</si>
  <si>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</si>
  <si>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</si>
  <si>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</si>
  <si>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</si>
  <si>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</si>
  <si>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</si>
  <si>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</si>
  <si>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</si>
  <si>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</si>
  <si>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</si>
  <si>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</si>
  <si>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</si>
  <si>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</si>
  <si>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</si>
  <si>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</si>
  <si>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</si>
  <si>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</si>
  <si>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</si>
  <si>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</si>
  <si>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</si>
  <si>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</si>
  <si>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</si>
  <si>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</si>
  <si>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</si>
  <si>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</si>
  <si>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</si>
  <si>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</si>
  <si>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</si>
  <si>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</si>
  <si>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</si>
  <si>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</si>
  <si>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</si>
  <si>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</si>
  <si>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</si>
  <si>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</si>
  <si>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</si>
  <si>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</si>
  <si>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</si>
  <si>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</si>
  <si>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</si>
  <si>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</si>
  <si>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</si>
  <si>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</si>
  <si>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</si>
  <si>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</si>
  <si>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</si>
  <si>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</si>
  <si>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</si>
  <si>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</si>
  <si>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</si>
  <si>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</si>
  <si>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</si>
  <si>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</si>
  <si>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</si>
  <si>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</si>
  <si>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</si>
  <si>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</si>
  <si>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</si>
  <si>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</si>
  <si>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</si>
  <si>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</si>
  <si>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</si>
  <si>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</si>
  <si>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</si>
  <si>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</si>
  <si>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</si>
  <si>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</si>
  <si>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</si>
  <si>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</si>
  <si>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</si>
  <si>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</si>
  <si>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</si>
  <si>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</si>
  <si>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</si>
  <si>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</si>
  <si>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</si>
  <si>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</si>
  <si>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</si>
  <si>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</si>
  <si>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</si>
  <si>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</si>
  <si>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</si>
  <si>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</si>
  <si>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</si>
  <si>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</si>
  <si>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</si>
  <si>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</si>
  <si>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</si>
  <si>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</si>
  <si>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</si>
  <si>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</si>
  <si>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</si>
  <si>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</si>
  <si>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</si>
  <si>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</si>
  <si>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</si>
  <si>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</si>
  <si>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</si>
  <si>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</si>
  <si>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</si>
  <si>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</si>
  <si>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</si>
  <si>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</si>
  <si>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</si>
  <si>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</si>
  <si>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</si>
  <si>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</si>
  <si>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</si>
  <si>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</si>
  <si>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</si>
  <si>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</si>
  <si>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</si>
  <si>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</si>
  <si>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</si>
  <si>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</si>
  <si>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</si>
  <si>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</si>
  <si>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</si>
  <si>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</si>
  <si>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</si>
  <si>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</si>
  <si>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</si>
  <si>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</si>
  <si>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</si>
  <si>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</si>
  <si>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</si>
  <si>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</si>
  <si>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</si>
  <si>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</si>
  <si>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</si>
  <si>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</si>
  <si>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</si>
  <si>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</si>
  <si>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</si>
  <si>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</si>
  <si>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</si>
  <si>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</si>
  <si>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</si>
  <si>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</si>
  <si>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</si>
  <si>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</si>
  <si>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</si>
  <si>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</si>
  <si>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</si>
  <si>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</si>
  <si>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</si>
  <si>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</si>
  <si>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</si>
  <si>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</si>
  <si>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</si>
  <si>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</si>
  <si>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</si>
  <si>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</si>
  <si>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</si>
  <si>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</si>
  <si>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</si>
  <si>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</si>
  <si>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</si>
  <si>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</si>
  <si>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</si>
  <si>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</si>
  <si>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</si>
  <si>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</si>
  <si>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</si>
  <si>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</si>
  <si>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</si>
  <si>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</si>
  <si>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</si>
  <si>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</si>
  <si>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</si>
  <si>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</si>
  <si>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</si>
  <si>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</si>
  <si>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</si>
  <si>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</si>
  <si>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</si>
  <si>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</si>
  <si>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</si>
  <si>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</si>
  <si>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</si>
  <si>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</si>
  <si>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</si>
  <si>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</si>
  <si>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</si>
  <si>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</si>
  <si>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</si>
  <si>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</si>
  <si>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</si>
  <si>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</si>
  <si>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</si>
  <si>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</si>
  <si>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</si>
  <si>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</si>
  <si>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</si>
  <si>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</si>
  <si>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</si>
  <si>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</si>
  <si>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</si>
  <si>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</si>
  <si>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</si>
  <si>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</si>
  <si>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</si>
  <si>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</si>
  <si>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</si>
  <si>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</si>
  <si>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</si>
  <si>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</si>
  <si>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</si>
  <si>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</si>
  <si>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</si>
  <si>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</si>
  <si>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</si>
  <si>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</si>
  <si>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</si>
  <si>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</si>
  <si>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</si>
  <si>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</si>
  <si>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</si>
  <si>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</si>
  <si>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</si>
  <si>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</si>
  <si>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</si>
  <si>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</si>
  <si>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</si>
  <si>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</si>
  <si>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</si>
  <si>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</si>
  <si>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</si>
  <si>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</si>
  <si>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</si>
  <si>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</si>
  <si>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</si>
  <si>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</si>
  <si>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</si>
  <si>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</si>
  <si>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</si>
  <si>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</si>
  <si>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</si>
  <si>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</si>
  <si>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</si>
  <si>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</si>
  <si>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</si>
  <si>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</si>
  <si>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</si>
  <si>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</si>
  <si>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</si>
  <si>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</si>
  <si>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</si>
  <si>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</si>
  <si>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</si>
  <si>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</si>
  <si>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</si>
  <si>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</si>
  <si>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</si>
  <si>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</si>
  <si>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</si>
  <si>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</si>
  <si>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</si>
  <si>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</si>
  <si>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</si>
  <si>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</si>
  <si>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</si>
  <si>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</si>
  <si>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</si>
  <si>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</si>
  <si>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</si>
  <si>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</si>
  <si>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</si>
  <si>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</si>
  <si>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</si>
  <si>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</si>
  <si>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</si>
  <si>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</si>
  <si>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</si>
  <si>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</si>
  <si>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</si>
  <si>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</si>
  <si>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</si>
  <si>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</si>
  <si>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</si>
  <si>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</si>
  <si>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</si>
  <si>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</si>
  <si>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</si>
  <si>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</si>
  <si>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</si>
  <si>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</si>
  <si>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</si>
  <si>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</si>
  <si>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</si>
  <si>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</si>
  <si>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</si>
  <si>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</si>
  <si>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</si>
  <si>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</si>
  <si>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</si>
  <si>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</si>
  <si>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</si>
  <si>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</si>
  <si>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</si>
  <si>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</si>
  <si>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</si>
  <si>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</si>
  <si>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</si>
  <si>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</si>
  <si>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</si>
  <si>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</si>
  <si>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</si>
  <si>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</si>
  <si>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</si>
  <si>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</si>
  <si>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</si>
  <si>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</si>
  <si>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</si>
  <si>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</si>
  <si>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</si>
  <si>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</si>
  <si>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</si>
  <si>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</si>
  <si>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</si>
  <si>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</si>
  <si>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</si>
  <si>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</si>
  <si>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</si>
  <si>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</si>
  <si>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</si>
  <si>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</si>
  <si>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</si>
  <si>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</si>
  <si>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</si>
  <si>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</si>
  <si>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</si>
  <si>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</si>
  <si>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</si>
  <si>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</si>
  <si>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</si>
  <si>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</si>
  <si>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</si>
  <si>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</si>
  <si>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</si>
  <si>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</si>
  <si>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</si>
  <si>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</si>
  <si>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</si>
  <si>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</si>
  <si>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</si>
  <si>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</si>
  <si>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</si>
  <si>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</si>
  <si>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</si>
  <si>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</si>
  <si>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</si>
  <si>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</si>
  <si>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</si>
  <si>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</si>
  <si>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</si>
  <si>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</si>
  <si>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</si>
  <si>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</si>
  <si>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</si>
  <si>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</si>
  <si>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</si>
  <si>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</si>
  <si>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</si>
  <si>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</si>
  <si>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</si>
  <si>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</si>
  <si>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</si>
  <si>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</si>
  <si>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</si>
  <si>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</si>
  <si>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</si>
  <si>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</si>
  <si>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</si>
  <si>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</si>
  <si>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</si>
  <si>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</si>
  <si>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</si>
  <si>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</si>
  <si>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</si>
  <si>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</si>
  <si>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</si>
  <si>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</si>
  <si>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</si>
  <si>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</si>
  <si>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</si>
  <si>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</si>
  <si>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</si>
  <si>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</si>
  <si>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</si>
  <si>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</si>
  <si>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</si>
  <si>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</si>
  <si>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</si>
  <si>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</si>
  <si>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</si>
  <si>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</si>
  <si>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</si>
  <si>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</si>
  <si>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</si>
  <si>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</si>
  <si>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</si>
  <si>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</si>
  <si>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</si>
  <si>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</si>
  <si>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</si>
  <si>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</si>
  <si>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</si>
  <si>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</si>
  <si>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</si>
  <si>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</si>
  <si>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</si>
  <si>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</si>
  <si>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</si>
  <si>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</si>
  <si>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</si>
  <si>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</si>
  <si>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</si>
  <si>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</si>
  <si>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</si>
  <si>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</si>
  <si>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</si>
  <si>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</si>
  <si>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</si>
  <si>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</si>
  <si>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</si>
  <si>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</si>
  <si>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</si>
  <si>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</si>
  <si>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</si>
  <si>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</si>
  <si>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</si>
  <si>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</si>
  <si>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</si>
  <si>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</si>
  <si>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</si>
  <si>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</si>
  <si>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</si>
  <si>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</si>
  <si>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</si>
  <si>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</si>
  <si>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</si>
  <si>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</si>
  <si>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</si>
  <si>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</si>
  <si>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</si>
  <si>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</si>
  <si>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</si>
  <si>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</si>
  <si>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</si>
  <si>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</si>
  <si>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</si>
  <si>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</si>
  <si>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</si>
  <si>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</si>
  <si>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</si>
  <si>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</si>
  <si>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</si>
  <si>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</si>
  <si>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</si>
  <si>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</si>
  <si>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</si>
  <si>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</si>
  <si>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</si>
  <si>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</si>
  <si>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</si>
  <si>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</si>
  <si>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</si>
  <si>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</si>
  <si>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</si>
  <si>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</si>
  <si>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</si>
  <si>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</si>
  <si>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</si>
  <si>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</si>
  <si>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</si>
  <si>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</si>
  <si>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</si>
  <si>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</si>
  <si>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</si>
  <si>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</si>
  <si>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</si>
  <si>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</si>
  <si>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</si>
  <si>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</si>
  <si>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</si>
  <si>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</si>
  <si>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</si>
  <si>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</si>
  <si>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</si>
  <si>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</si>
  <si>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</si>
  <si>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</si>
  <si>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</si>
  <si>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</si>
  <si>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</si>
  <si>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</si>
  <si>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</si>
  <si>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</si>
  <si>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</si>
  <si>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</si>
  <si>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</si>
  <si>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</si>
  <si>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</si>
  <si>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</si>
  <si>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</si>
  <si>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</si>
  <si>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</si>
  <si>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</si>
  <si>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</si>
  <si>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</si>
  <si>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</si>
  <si>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</si>
  <si>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</si>
  <si>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</si>
  <si>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</si>
  <si>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</si>
  <si>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</si>
  <si>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</si>
  <si>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</si>
  <si>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</si>
  <si>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</si>
  <si>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</si>
  <si>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</si>
  <si>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</si>
  <si>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</si>
  <si>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</si>
  <si>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</si>
  <si>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</si>
  <si>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</si>
  <si>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</si>
  <si>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</si>
  <si>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</si>
  <si>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</si>
  <si>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</si>
  <si>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</si>
  <si>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</si>
  <si>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</si>
  <si>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</si>
  <si>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</si>
  <si>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</si>
  <si>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</si>
  <si>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</si>
  <si>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</si>
  <si>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</si>
  <si>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</si>
  <si>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</si>
  <si>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</si>
  <si>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</si>
  <si>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</si>
  <si>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</si>
  <si>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</si>
  <si>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</si>
  <si>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</si>
  <si>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</si>
  <si>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</si>
  <si>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</si>
  <si>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</si>
  <si>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</si>
  <si>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</si>
  <si>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</si>
  <si>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</si>
  <si>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</si>
  <si>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</si>
  <si>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</si>
  <si>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</si>
  <si>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</si>
  <si>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</si>
  <si>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</si>
  <si>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</si>
  <si>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</si>
  <si>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</si>
  <si>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</si>
  <si>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</si>
  <si>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</si>
  <si>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</si>
  <si>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</si>
  <si>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</si>
  <si>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</si>
  <si>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</si>
  <si>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</si>
  <si>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</si>
  <si>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</si>
  <si>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</si>
  <si>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</si>
  <si>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</si>
  <si>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</si>
  <si>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</si>
  <si>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</si>
  <si>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</si>
  <si>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</si>
  <si>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</si>
  <si>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</si>
  <si>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</si>
  <si>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</si>
  <si>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</si>
  <si>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</si>
  <si>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</si>
  <si>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</si>
  <si>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</si>
  <si>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</si>
  <si>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</si>
  <si>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</si>
  <si>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</si>
  <si>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</si>
  <si>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</si>
  <si>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</si>
  <si>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</si>
  <si>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</si>
  <si>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</si>
  <si>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</si>
  <si>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</si>
  <si>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</si>
  <si>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</si>
  <si>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</si>
  <si>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</si>
  <si>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</si>
  <si>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</si>
  <si>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</si>
  <si>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</si>
  <si>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</si>
  <si>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</si>
  <si>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</si>
  <si>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</si>
  <si>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</si>
  <si>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</si>
  <si>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</si>
  <si>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</si>
  <si>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</si>
  <si>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</si>
  <si>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</si>
  <si>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</si>
  <si>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</si>
  <si>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</si>
  <si>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</si>
  <si>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</si>
  <si>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</si>
  <si>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</si>
  <si>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</si>
  <si>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</si>
  <si>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</si>
  <si>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</si>
  <si>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</si>
  <si>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</si>
  <si>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</si>
  <si>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</si>
  <si>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</si>
  <si>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</si>
  <si>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</si>
  <si>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</si>
  <si>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</si>
  <si>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</si>
  <si>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</si>
  <si>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</si>
  <si>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</si>
  <si>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</si>
  <si>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</si>
  <si>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</si>
  <si>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</si>
  <si>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</si>
  <si>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</si>
  <si>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</si>
  <si>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</si>
  <si>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</si>
  <si>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</si>
  <si>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</si>
  <si>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</si>
  <si>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</si>
  <si>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</si>
  <si>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</si>
  <si>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</si>
  <si>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</si>
  <si>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</si>
  <si>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</si>
  <si>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</si>
  <si>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</si>
  <si>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</si>
  <si>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</si>
  <si>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</si>
  <si>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</si>
  <si>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</si>
  <si>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</si>
  <si>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</si>
  <si>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</si>
  <si>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</si>
  <si>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</si>
  <si>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</si>
  <si>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</si>
  <si>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</si>
  <si>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</si>
  <si>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</si>
  <si>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</si>
  <si>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</si>
  <si>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</si>
  <si>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</si>
  <si>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</si>
  <si>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</si>
  <si>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</si>
  <si>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</si>
  <si>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</si>
  <si>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</si>
  <si>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</si>
  <si>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</si>
  <si>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</si>
  <si>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</si>
  <si>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</si>
  <si>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</si>
  <si>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</si>
  <si>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</si>
  <si>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</si>
  <si>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</si>
  <si>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</si>
  <si>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</si>
  <si>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</si>
  <si>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</si>
  <si>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</si>
  <si>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</si>
  <si>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</si>
  <si>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</si>
  <si>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</si>
  <si>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</si>
  <si>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</si>
  <si>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</si>
  <si>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</si>
  <si>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</si>
  <si>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</si>
  <si>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</si>
  <si>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</si>
  <si>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</si>
  <si>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</si>
  <si>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</si>
  <si>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</si>
  <si>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</si>
  <si>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</si>
  <si>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</si>
  <si>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</si>
  <si>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</si>
  <si>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</si>
  <si>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</si>
  <si>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</si>
  <si>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</si>
  <si>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</si>
  <si>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</si>
  <si>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</si>
  <si>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</si>
  <si>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</si>
  <si>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</si>
  <si>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</si>
  <si>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</si>
  <si>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</si>
  <si>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</si>
  <si>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</si>
  <si>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</si>
  <si>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</si>
  <si>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</si>
  <si>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</si>
  <si>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</si>
  <si>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</si>
  <si>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</si>
  <si>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</si>
  <si>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</si>
  <si>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</si>
  <si>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</si>
  <si>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</si>
  <si>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</si>
  <si>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</si>
  <si>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</si>
  <si>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</si>
  <si>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</si>
  <si>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</si>
  <si>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</si>
  <si>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</si>
  <si>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</si>
  <si>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</si>
  <si>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</si>
  <si>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</si>
  <si>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</si>
  <si>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</si>
  <si>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</si>
  <si>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</si>
  <si>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</si>
  <si>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</si>
  <si>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</si>
  <si>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</si>
  <si>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</si>
  <si>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</si>
  <si>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</si>
  <si>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</si>
  <si>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</si>
  <si>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</si>
  <si>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</si>
  <si>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</si>
  <si>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</si>
  <si>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</si>
  <si>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</si>
  <si>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</si>
  <si>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</si>
  <si>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</si>
  <si>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</si>
  <si>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</si>
  <si>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</si>
  <si>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</si>
  <si>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</si>
  <si>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</si>
  <si>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</si>
  <si>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</si>
  <si>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</si>
  <si>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</si>
  <si>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</si>
  <si>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</si>
  <si>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</si>
  <si>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</si>
  <si>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</si>
  <si>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</si>
  <si>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</si>
  <si>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</si>
  <si>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</si>
  <si>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</si>
  <si>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</si>
  <si>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</si>
  <si>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</si>
  <si>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</si>
  <si>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</si>
  <si>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</si>
  <si>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</si>
  <si>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</si>
  <si>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</si>
  <si>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</si>
  <si>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</si>
  <si>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</si>
  <si>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</si>
  <si>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</si>
  <si>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</si>
  <si>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</si>
  <si>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</si>
  <si>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</si>
  <si>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</si>
  <si>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</si>
  <si>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</si>
  <si>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</si>
  <si>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</si>
  <si>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</si>
  <si>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</si>
  <si>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</si>
  <si>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</si>
  <si>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</si>
  <si>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</si>
  <si>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</si>
  <si>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</si>
  <si>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</si>
  <si>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</si>
  <si>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</si>
  <si>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</si>
  <si>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</si>
  <si>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</si>
  <si>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</si>
  <si>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</si>
  <si>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</si>
  <si>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</si>
  <si>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</si>
  <si>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</si>
  <si>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</si>
  <si>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</si>
  <si>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</si>
  <si>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</si>
  <si>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</si>
  <si>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</si>
  <si>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</si>
  <si>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</si>
  <si>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</si>
  <si>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</si>
  <si>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</si>
  <si>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</si>
  <si>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</si>
  <si>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</si>
  <si>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</si>
  <si>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</si>
  <si>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</si>
  <si>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</si>
  <si>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</si>
  <si>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</si>
  <si>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</si>
  <si>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</si>
  <si>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</si>
  <si>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</si>
  <si>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</si>
  <si>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</si>
  <si>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</si>
  <si>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</si>
  <si>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</si>
  <si>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</si>
  <si>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</si>
  <si>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</si>
  <si>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</si>
  <si>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</si>
  <si>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</si>
  <si>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</si>
  <si>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</si>
  <si>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</si>
  <si>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</si>
  <si>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</si>
  <si>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</si>
  <si>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</si>
  <si>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</si>
  <si>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</si>
  <si>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</si>
  <si>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</si>
  <si>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</si>
  <si>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</si>
  <si>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</si>
  <si>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</si>
  <si>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</si>
  <si>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</si>
  <si>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</si>
  <si>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</si>
  <si>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</si>
  <si>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</si>
  <si>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</si>
  <si>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</si>
  <si>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</si>
  <si>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</si>
  <si>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</si>
  <si>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</si>
  <si>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</si>
  <si>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</si>
  <si>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</si>
  <si>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</si>
  <si>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</si>
  <si>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</si>
  <si>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</si>
  <si>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</si>
  <si>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</si>
  <si>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</si>
  <si>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</si>
  <si>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</si>
  <si>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</si>
  <si>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</si>
  <si>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</si>
  <si>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</si>
  <si>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</si>
  <si>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</si>
  <si>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</si>
  <si>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</si>
  <si>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</si>
  <si>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</si>
  <si>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</si>
  <si>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</si>
  <si>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</si>
  <si>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</si>
  <si>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</si>
  <si>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</si>
  <si>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</si>
  <si>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</si>
  <si>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</si>
  <si>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</si>
  <si>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</si>
  <si>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</si>
  <si>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</si>
  <si>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</si>
  <si>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</si>
  <si>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</si>
  <si>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</si>
  <si>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</si>
  <si>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</si>
  <si>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</si>
  <si>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</si>
  <si>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</si>
  <si>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</si>
  <si>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</si>
  <si>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</si>
  <si>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</si>
  <si>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</si>
  <si>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</si>
  <si>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</si>
  <si>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</si>
  <si>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</si>
  <si>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</si>
  <si>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</si>
  <si>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</si>
  <si>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</si>
  <si>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</si>
  <si>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</si>
  <si>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</si>
  <si>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</si>
  <si>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</si>
  <si>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</si>
  <si>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</si>
  <si>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</si>
  <si>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</si>
  <si>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</si>
  <si>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</si>
  <si>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</si>
  <si>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</si>
  <si>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</si>
  <si>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</si>
  <si>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</si>
  <si>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</si>
  <si>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</si>
  <si>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</si>
  <si>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</si>
  <si>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</si>
  <si>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</si>
  <si>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</si>
  <si>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</si>
  <si>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</si>
  <si>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</si>
  <si>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</si>
  <si>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</si>
  <si>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</si>
  <si>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</si>
  <si>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</si>
  <si>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</si>
  <si>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</si>
  <si>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</si>
  <si>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</si>
  <si>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</si>
  <si>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</si>
  <si>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</si>
  <si>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</si>
  <si>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</si>
  <si>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</si>
  <si>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</si>
  <si>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</si>
  <si>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</si>
  <si>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</si>
  <si>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</si>
  <si>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</si>
  <si>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</si>
  <si>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</si>
  <si>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</si>
  <si>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</si>
  <si>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</si>
  <si>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</si>
  <si>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</si>
  <si>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</si>
  <si>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</si>
  <si>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</si>
  <si>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</si>
  <si>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</si>
  <si>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</si>
  <si>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</si>
  <si>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</si>
  <si>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</si>
  <si>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</si>
  <si>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</si>
  <si>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</si>
  <si>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</si>
  <si>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</si>
  <si>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</si>
  <si>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</si>
  <si>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</si>
  <si>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</si>
  <si>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</si>
  <si>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</si>
  <si>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</si>
  <si>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</si>
  <si>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</si>
  <si>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</si>
  <si>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</si>
  <si>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</si>
  <si>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</si>
  <si>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</si>
  <si>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</si>
  <si>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</si>
  <si>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</si>
  <si>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</si>
  <si>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</si>
  <si>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</si>
  <si>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</si>
  <si>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</si>
  <si>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</si>
  <si>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</si>
  <si>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</si>
  <si>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</si>
  <si>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</si>
  <si>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</si>
  <si>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</si>
  <si>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</si>
  <si>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</si>
  <si>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</si>
  <si>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</si>
  <si>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</si>
  <si>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</si>
  <si>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</si>
  <si>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</si>
  <si>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</si>
  <si>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</si>
  <si>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</si>
  <si>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</si>
  <si>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</si>
  <si>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</si>
  <si>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</si>
  <si>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</si>
  <si>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</si>
  <si>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</si>
  <si>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</si>
  <si>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</si>
  <si>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</si>
  <si>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</si>
  <si>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</si>
  <si>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</si>
  <si>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</si>
  <si>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</si>
  <si>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</si>
  <si>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</si>
  <si>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</si>
  <si>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</si>
  <si>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</si>
  <si>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</si>
  <si>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</si>
  <si>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</si>
  <si>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</si>
  <si>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</si>
  <si>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</si>
  <si>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</si>
  <si>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</si>
  <si>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</si>
  <si>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</si>
  <si>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</si>
  <si>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</si>
  <si>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</si>
  <si>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</si>
  <si>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</si>
  <si>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</si>
  <si>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</si>
  <si>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</si>
  <si>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</si>
  <si>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</si>
  <si>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</si>
  <si>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</si>
  <si>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</si>
  <si>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</si>
  <si>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</si>
  <si>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</si>
  <si>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</si>
  <si>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</si>
  <si>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</si>
  <si>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</si>
  <si>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</si>
  <si>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</si>
  <si>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</si>
  <si>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</si>
  <si>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</si>
  <si>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</si>
  <si>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</si>
  <si>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</si>
  <si>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</si>
  <si>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</si>
  <si>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</si>
  <si>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</si>
  <si>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</si>
  <si>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</si>
  <si>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</si>
  <si>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</si>
  <si>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</si>
  <si>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</si>
  <si>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</si>
  <si>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</si>
  <si>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</si>
  <si>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</si>
  <si>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</si>
  <si>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</si>
  <si>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</si>
  <si>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</si>
  <si>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</si>
  <si>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</si>
  <si>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</si>
  <si>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</si>
  <si>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</si>
  <si>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</si>
  <si>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</si>
  <si>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</si>
  <si>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</si>
  <si>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</si>
  <si>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</si>
  <si>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</si>
  <si>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</si>
  <si>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</si>
  <si>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</si>
  <si>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</si>
  <si>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</si>
  <si>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</si>
  <si>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</si>
  <si>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</si>
  <si>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</si>
  <si>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</si>
  <si>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</si>
  <si>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</si>
  <si>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</si>
  <si>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</si>
  <si>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</si>
  <si>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</si>
  <si>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</si>
  <si>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</si>
  <si>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</si>
  <si>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</si>
  <si>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</si>
  <si>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</si>
  <si>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</si>
  <si>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</si>
  <si>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</si>
  <si>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</si>
  <si>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</si>
  <si>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</si>
  <si>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</si>
  <si>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</si>
  <si>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</si>
  <si>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</si>
  <si>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</si>
  <si>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</si>
  <si>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</si>
  <si>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</si>
  <si>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</si>
  <si>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</si>
  <si>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</si>
  <si>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</si>
  <si>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</si>
  <si>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</si>
  <si>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</si>
  <si>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</si>
  <si>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</si>
  <si>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</si>
  <si>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</si>
  <si>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</si>
  <si>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</si>
  <si>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</si>
  <si>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</si>
  <si>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</si>
  <si>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</si>
  <si>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</si>
  <si>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</si>
  <si>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</si>
  <si>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</si>
  <si>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</si>
  <si>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</si>
  <si>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</si>
  <si>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</si>
  <si>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</si>
  <si>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</si>
  <si>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</si>
  <si>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</si>
  <si>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</si>
  <si>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</si>
  <si>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</si>
  <si>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</si>
  <si>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</si>
  <si>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</si>
  <si>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</si>
  <si>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</si>
  <si>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</si>
  <si>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</si>
  <si>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</si>
  <si>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</si>
  <si>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</si>
  <si>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</si>
  <si>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</si>
  <si>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</si>
  <si>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</si>
  <si>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</si>
  <si>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</si>
  <si>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</si>
  <si>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</si>
  <si>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</si>
  <si>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</si>
  <si>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</si>
  <si>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</si>
  <si>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</si>
  <si>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</si>
  <si>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</si>
  <si>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</si>
  <si>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</si>
  <si>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</si>
  <si>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</si>
  <si>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</si>
  <si>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</si>
  <si>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</si>
  <si>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</si>
  <si>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</si>
  <si>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</si>
  <si>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</si>
  <si>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</si>
  <si>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</si>
  <si>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</si>
  <si>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</si>
  <si>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</si>
  <si>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</si>
  <si>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</si>
  <si>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</si>
  <si>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</si>
  <si>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</si>
  <si>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</si>
  <si>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</si>
  <si>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</si>
  <si>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</si>
  <si>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</si>
  <si>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</si>
  <si>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</si>
  <si>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</si>
  <si>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</si>
  <si>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</si>
  <si>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</si>
  <si>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</si>
  <si>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</si>
  <si>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</si>
  <si>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</si>
  <si>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</si>
  <si>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</si>
  <si>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</si>
  <si>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</si>
  <si>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</si>
  <si>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</si>
  <si>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</si>
  <si>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</si>
  <si>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</si>
  <si>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</si>
  <si>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</si>
  <si>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</si>
  <si>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</si>
  <si>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</si>
  <si>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</si>
  <si>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</si>
  <si>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</si>
  <si>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</si>
  <si>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</si>
  <si>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</si>
  <si>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</si>
  <si>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</si>
  <si>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</si>
  <si>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</si>
  <si>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</si>
  <si>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</si>
  <si>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</si>
  <si>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</si>
  <si>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</si>
  <si>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</si>
  <si>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</si>
  <si>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</si>
  <si>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</si>
  <si>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</si>
  <si>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</si>
  <si>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</si>
  <si>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</si>
  <si>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</si>
  <si>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</si>
  <si>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</si>
  <si>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</si>
  <si>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</si>
  <si>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</si>
  <si>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</si>
  <si>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</si>
  <si>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</si>
  <si>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</si>
  <si>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</si>
  <si>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</si>
  <si>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</si>
  <si>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</si>
  <si>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</si>
  <si>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</si>
  <si>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</si>
  <si>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</si>
  <si>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</si>
  <si>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</si>
  <si>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</si>
  <si>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</si>
  <si>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</si>
  <si>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</si>
  <si>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</si>
  <si>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</si>
  <si>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</si>
  <si>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</si>
  <si>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</si>
  <si>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</si>
  <si>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</si>
  <si>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</si>
  <si>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</si>
  <si>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</si>
  <si>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</si>
  <si>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</si>
  <si>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</si>
  <si>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</si>
  <si>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</si>
  <si>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</si>
  <si>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</si>
  <si>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</si>
  <si>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</si>
  <si>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</si>
  <si>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</si>
  <si>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</si>
  <si>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</si>
  <si>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</si>
  <si>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</si>
  <si>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</si>
  <si>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</si>
  <si>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</si>
  <si>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</si>
  <si>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</si>
  <si>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</si>
  <si>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</si>
  <si>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</si>
  <si>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</si>
  <si>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</si>
  <si>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</si>
  <si>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</si>
  <si>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</si>
  <si>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</si>
  <si>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</si>
  <si>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</si>
  <si>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</si>
  <si>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</si>
  <si>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</si>
  <si>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</si>
  <si>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</si>
  <si>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</si>
  <si>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</si>
  <si>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</si>
  <si>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</si>
  <si>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</si>
  <si>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</si>
  <si>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</si>
  <si>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</si>
  <si>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</si>
  <si>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</si>
  <si>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</si>
  <si>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</si>
  <si>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</si>
  <si>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</si>
  <si>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</si>
  <si>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</si>
  <si>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</si>
  <si>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</si>
  <si>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</si>
  <si>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</si>
  <si>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</si>
  <si>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</si>
  <si>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</si>
  <si>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</si>
  <si>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</si>
  <si>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</si>
  <si>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</si>
  <si>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</si>
  <si>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</si>
  <si>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</si>
  <si>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</si>
  <si>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</si>
  <si>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</si>
  <si>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</si>
  <si>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</si>
  <si>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</si>
  <si>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</si>
  <si>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</si>
  <si>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</si>
  <si>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</si>
  <si>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</si>
  <si>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</si>
  <si>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</si>
  <si>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</si>
  <si>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</si>
  <si>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</si>
  <si>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</si>
  <si>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</si>
  <si>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</si>
  <si>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</si>
  <si>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</si>
  <si>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</si>
  <si>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</si>
  <si>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</si>
  <si>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</si>
  <si>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</si>
  <si>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</si>
  <si>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</si>
  <si>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</si>
  <si>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</si>
  <si>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</si>
  <si>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</si>
  <si>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</si>
  <si>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</si>
  <si>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</si>
  <si>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</si>
  <si>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</si>
  <si>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</si>
  <si>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</si>
  <si>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</si>
  <si>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</si>
  <si>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</si>
  <si>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</si>
  <si>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</si>
  <si>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</si>
  <si>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</si>
  <si>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</si>
  <si>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</si>
  <si>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</si>
  <si>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</si>
  <si>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</si>
  <si>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</si>
  <si>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</si>
  <si>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</si>
  <si>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</si>
  <si>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</si>
  <si>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</si>
  <si>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</si>
  <si>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</si>
  <si>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</si>
  <si>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</si>
  <si>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</si>
  <si>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</si>
  <si>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</si>
  <si>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</si>
  <si>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</si>
  <si>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</si>
  <si>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</si>
  <si>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</si>
  <si>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</si>
  <si>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</si>
  <si>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</si>
  <si>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</si>
  <si>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</si>
  <si>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</si>
  <si>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</si>
  <si>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</si>
  <si>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</si>
  <si>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</si>
  <si>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</si>
  <si>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</si>
  <si>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</si>
  <si>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</si>
  <si>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</si>
  <si>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</si>
  <si>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</si>
  <si>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</si>
  <si>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</si>
  <si>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</si>
  <si>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</si>
  <si>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</si>
  <si>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</si>
  <si>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</si>
  <si>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</si>
  <si>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</si>
  <si>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</si>
  <si>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</si>
  <si>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</si>
  <si>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</si>
  <si>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</si>
  <si>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</si>
  <si>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</si>
  <si>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</si>
  <si>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</si>
  <si>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</si>
  <si>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</si>
  <si>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</si>
  <si>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</si>
  <si>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</si>
  <si>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</si>
  <si>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</si>
  <si>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</si>
  <si>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</si>
  <si>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</si>
  <si>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</si>
  <si>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</si>
  <si>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</si>
  <si>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</si>
  <si>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</si>
  <si>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</si>
  <si>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</si>
  <si>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</si>
  <si>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</si>
  <si>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</si>
  <si>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</si>
  <si>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</si>
  <si>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</si>
  <si>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</si>
  <si>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</si>
  <si>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</si>
  <si>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</si>
  <si>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</si>
  <si>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</si>
  <si>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</si>
  <si>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</si>
  <si>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</si>
  <si>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</si>
  <si>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</si>
  <si>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</si>
  <si>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</si>
  <si>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</si>
  <si>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</si>
  <si>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</si>
  <si>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</si>
  <si>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</si>
  <si>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</si>
  <si>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</si>
  <si>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</si>
  <si>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</si>
  <si>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</si>
  <si>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</si>
  <si>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</si>
  <si>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</si>
  <si>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</si>
  <si>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</si>
  <si>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</si>
  <si>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</si>
  <si>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</si>
  <si>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</si>
  <si>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</si>
  <si>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</si>
  <si>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</si>
  <si>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</si>
  <si>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</si>
  <si>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</si>
  <si>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</si>
  <si>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</si>
  <si>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</si>
  <si>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</si>
  <si>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</si>
  <si>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</si>
  <si>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</si>
  <si>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</si>
  <si>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</si>
  <si>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</si>
  <si>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</si>
  <si>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</si>
  <si>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</si>
  <si>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</si>
  <si>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</si>
  <si>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</si>
  <si>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</si>
  <si>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</si>
  <si>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</si>
  <si>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</si>
  <si>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</si>
  <si>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</si>
  <si>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</si>
  <si>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</si>
  <si>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</si>
  <si>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</si>
  <si>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</si>
  <si>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</si>
  <si>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</si>
  <si>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</si>
  <si>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</si>
  <si>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</si>
  <si>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</si>
  <si>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</si>
  <si>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</si>
  <si>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</si>
  <si>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</si>
  <si>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</si>
  <si>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</si>
  <si>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</si>
  <si>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</si>
  <si>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</si>
  <si>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</si>
  <si>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</si>
  <si>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</si>
  <si>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</si>
  <si>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</si>
  <si>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</si>
  <si>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</si>
  <si>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</si>
  <si>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</si>
  <si>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</si>
  <si>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</si>
  <si>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</si>
  <si>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</si>
  <si>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</si>
  <si>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</si>
  <si>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</si>
  <si>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</si>
  <si>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</si>
  <si>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</si>
  <si>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</si>
  <si>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</si>
  <si>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</si>
  <si>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</si>
  <si>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</si>
  <si>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</si>
  <si>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</si>
  <si>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</si>
  <si>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</si>
  <si>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</si>
  <si>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</si>
  <si>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</si>
  <si>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</si>
  <si>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</si>
  <si>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</si>
  <si>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</si>
  <si>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</si>
  <si>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</si>
  <si>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</si>
  <si>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</si>
  <si>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</si>
  <si>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</si>
  <si>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</si>
  <si>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</si>
  <si>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</si>
  <si>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</si>
  <si>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</si>
  <si>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</si>
  <si>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</si>
  <si>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</si>
  <si>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</si>
  <si>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</si>
  <si>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</si>
  <si>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</si>
  <si>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</si>
  <si>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</si>
  <si>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</si>
  <si>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</si>
  <si>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</si>
  <si>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</si>
  <si>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</si>
  <si>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</si>
  <si>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</si>
  <si>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</si>
  <si>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</si>
  <si>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</si>
  <si>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</si>
  <si>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</si>
  <si>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</si>
  <si>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</si>
  <si>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</si>
  <si>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</si>
  <si>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</si>
  <si>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</si>
  <si>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</si>
  <si>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</si>
  <si>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</si>
  <si>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</si>
  <si>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</si>
  <si>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</si>
  <si>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</si>
  <si>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</si>
  <si>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</si>
  <si>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</si>
  <si>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</si>
  <si>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</si>
  <si>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</si>
  <si>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</si>
  <si>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</si>
  <si>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</si>
  <si>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</si>
  <si>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</si>
  <si>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</si>
  <si>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</si>
  <si>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</si>
  <si>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</si>
  <si>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</si>
  <si>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</si>
  <si>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</si>
  <si>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</si>
  <si>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</si>
  <si>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</si>
  <si>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</si>
  <si>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</si>
  <si>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</si>
  <si>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</si>
  <si>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</si>
  <si>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</si>
  <si>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</si>
  <si>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</si>
  <si>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</si>
  <si>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</si>
  <si>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</si>
  <si>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</si>
  <si>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</si>
  <si>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</si>
  <si>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</si>
  <si>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</si>
  <si>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</si>
  <si>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</si>
  <si>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</si>
  <si>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</si>
  <si>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</si>
  <si>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</si>
  <si>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</si>
  <si>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</si>
  <si>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</si>
  <si>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</si>
  <si>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</si>
  <si>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</si>
  <si>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</si>
  <si>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</si>
  <si>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</si>
  <si>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</si>
  <si>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</si>
  <si>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</si>
  <si>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</si>
  <si>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</si>
  <si>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</si>
  <si>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</si>
  <si>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</si>
  <si>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</si>
  <si>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</si>
  <si>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</si>
  <si>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</si>
  <si>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</si>
  <si>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</si>
  <si>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</si>
  <si>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</si>
  <si>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</si>
  <si>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</si>
  <si>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</si>
  <si>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</si>
  <si>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</si>
  <si>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</si>
  <si>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</si>
  <si>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</si>
  <si>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</si>
  <si>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</si>
  <si>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</si>
  <si>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</si>
  <si>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</si>
  <si>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</si>
  <si>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</si>
  <si>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</si>
  <si>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</si>
  <si>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</si>
  <si>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</si>
  <si>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</si>
  <si>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</si>
  <si>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</si>
  <si>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</si>
  <si>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</si>
  <si>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</si>
  <si>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</si>
  <si>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</si>
  <si>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</si>
  <si>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</si>
  <si>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</si>
  <si>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</si>
  <si>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</si>
  <si>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</si>
  <si>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</si>
  <si>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</si>
  <si>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</si>
  <si>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</si>
  <si>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</si>
  <si>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</si>
  <si>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</si>
  <si>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</si>
  <si>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</si>
  <si>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</si>
  <si>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</si>
  <si>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</si>
  <si>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</si>
  <si>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</si>
  <si>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</si>
  <si>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</si>
  <si>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</si>
  <si>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</si>
  <si>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</si>
  <si>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</si>
  <si>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</si>
  <si>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</si>
  <si>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</si>
  <si>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</si>
  <si>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</si>
  <si>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</si>
  <si>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</si>
  <si>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</si>
  <si>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</si>
  <si>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</si>
  <si>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</si>
  <si>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</si>
  <si>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</si>
  <si>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</si>
  <si>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</si>
  <si>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</si>
  <si>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</si>
  <si>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</si>
  <si>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</si>
  <si>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</si>
  <si>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</si>
  <si>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</si>
  <si>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</si>
  <si>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</si>
  <si>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</si>
  <si>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</si>
  <si>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</si>
  <si>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</si>
  <si>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</si>
  <si>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</si>
  <si>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</si>
  <si>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</si>
  <si>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</si>
  <si>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</si>
  <si>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</si>
  <si>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</si>
  <si>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</si>
  <si>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</si>
  <si>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</si>
  <si>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</si>
  <si>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</si>
  <si>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</si>
  <si>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</si>
  <si>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</si>
  <si>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</si>
  <si>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</si>
  <si>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</si>
  <si>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</si>
  <si>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</si>
  <si>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</si>
  <si>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</si>
  <si>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</si>
  <si>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</si>
  <si>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</si>
  <si>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</si>
  <si>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</si>
  <si>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</si>
  <si>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</si>
  <si>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</si>
  <si>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</si>
  <si>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</si>
  <si>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</si>
  <si>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</si>
  <si>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</si>
  <si>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</si>
  <si>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</si>
  <si>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</si>
  <si>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</si>
  <si>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</si>
  <si>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</si>
  <si>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</si>
  <si>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</si>
  <si>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</si>
  <si>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</si>
  <si>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</si>
  <si>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</si>
  <si>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</si>
  <si>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</si>
  <si>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</si>
  <si>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</si>
  <si>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</si>
  <si>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</si>
  <si>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</si>
  <si>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</si>
  <si>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</si>
  <si>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</si>
  <si>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</si>
  <si>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</si>
  <si>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</si>
  <si>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</si>
  <si>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</si>
  <si>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</si>
  <si>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</si>
  <si>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</si>
  <si>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</si>
  <si>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</si>
  <si>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</si>
  <si>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</si>
  <si>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</si>
  <si>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</si>
  <si>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</si>
  <si>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</si>
  <si>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</si>
  <si>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</si>
  <si>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</si>
  <si>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</si>
  <si>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</si>
  <si>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</si>
  <si>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</si>
  <si>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</si>
  <si>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</si>
  <si>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</si>
  <si>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</si>
  <si>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</si>
  <si>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</si>
  <si>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</si>
  <si>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</si>
  <si>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</si>
  <si>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</si>
  <si>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</si>
  <si>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</si>
  <si>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</si>
  <si>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</si>
  <si>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</si>
  <si>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</si>
  <si>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</si>
  <si>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</si>
  <si>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</si>
  <si>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</si>
  <si>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</si>
  <si>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</si>
  <si>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</si>
  <si>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</si>
  <si>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</si>
  <si>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</si>
  <si>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</si>
  <si>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</si>
  <si>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</si>
  <si>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</si>
  <si>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</si>
  <si>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</si>
  <si>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</si>
  <si>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</si>
  <si>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</si>
  <si>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</si>
  <si>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</si>
  <si>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</si>
  <si>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</si>
  <si>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</si>
  <si>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</si>
  <si>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</si>
  <si>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</si>
  <si>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</si>
  <si>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</si>
  <si>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</si>
  <si>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</si>
  <si>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</si>
  <si>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</si>
  <si>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</si>
  <si>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</si>
  <si>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</si>
  <si>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</si>
  <si>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</si>
  <si>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</si>
  <si>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</si>
  <si>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</si>
  <si>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</si>
  <si>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</si>
  <si>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</si>
  <si>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</si>
  <si>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</si>
  <si>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</si>
  <si>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</si>
  <si>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</si>
  <si>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</si>
  <si>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</si>
  <si>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</si>
  <si>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</si>
  <si>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</si>
  <si>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</si>
  <si>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</si>
  <si>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</si>
  <si>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</si>
  <si>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</si>
  <si>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</si>
  <si>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</si>
  <si>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</si>
  <si>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</si>
  <si>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</si>
  <si>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</si>
  <si>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</si>
  <si>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</si>
  <si>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</si>
  <si>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</si>
  <si>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</si>
  <si>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</si>
  <si>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</si>
  <si>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</si>
  <si>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</si>
  <si>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</si>
  <si>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</si>
  <si>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</si>
  <si>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</si>
  <si>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</si>
  <si>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</si>
  <si>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</si>
  <si>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</si>
  <si>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</si>
  <si>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</si>
  <si>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</si>
  <si>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</si>
  <si>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</si>
  <si>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</si>
  <si>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</si>
  <si>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</si>
  <si>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</si>
  <si>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</si>
  <si>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</si>
  <si>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</si>
  <si>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</si>
  <si>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</si>
  <si>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</si>
  <si>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</si>
  <si>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</si>
  <si>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</si>
  <si>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</si>
  <si>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</si>
  <si>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</si>
  <si>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</si>
  <si>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</si>
  <si>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</si>
  <si>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</si>
  <si>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</si>
  <si>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</si>
  <si>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</si>
  <si>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</si>
  <si>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</si>
  <si>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</si>
  <si>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</si>
  <si>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</si>
  <si>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</si>
  <si>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</si>
  <si>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</si>
  <si>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</si>
  <si>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</si>
  <si>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</si>
  <si>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</si>
  <si>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</si>
  <si>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</si>
  <si>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</si>
  <si>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</si>
  <si>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</si>
  <si>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</si>
  <si>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</si>
  <si>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</si>
  <si>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</si>
  <si>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</si>
  <si>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</si>
  <si>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</si>
  <si>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</si>
  <si>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</si>
  <si>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</si>
  <si>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</si>
  <si>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</si>
  <si>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</si>
  <si>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</si>
  <si>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</si>
  <si>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</si>
  <si>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</si>
  <si>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</si>
  <si>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</si>
  <si>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</si>
  <si>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</si>
  <si>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</si>
  <si>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</si>
  <si>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</si>
  <si>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</si>
  <si>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</si>
  <si>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</si>
  <si>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</si>
  <si>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</si>
  <si>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</si>
  <si>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</si>
  <si>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</si>
  <si>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</si>
  <si>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</si>
  <si>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</si>
  <si>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</si>
  <si>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</si>
  <si>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</si>
  <si>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</si>
  <si>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</si>
  <si>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</si>
  <si>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</si>
  <si>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</si>
  <si>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</si>
  <si>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</si>
  <si>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</si>
  <si>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</si>
  <si>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</si>
  <si>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</si>
  <si>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</si>
  <si>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</si>
  <si>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</si>
  <si>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</si>
  <si>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</si>
  <si>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</si>
  <si>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</si>
  <si>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</si>
  <si>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</si>
  <si>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</si>
  <si>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</si>
  <si>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</si>
  <si>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</si>
  <si>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</si>
  <si>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</si>
  <si>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</si>
  <si>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</si>
  <si>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</si>
  <si>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</si>
  <si>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</si>
  <si>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</si>
  <si>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</si>
  <si>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</si>
  <si>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</si>
  <si>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</si>
  <si>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</si>
  <si>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</si>
  <si>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</si>
  <si>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</si>
  <si>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</si>
  <si>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</si>
  <si>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</si>
  <si>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</si>
  <si>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</si>
  <si>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</si>
  <si>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</si>
  <si>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</si>
  <si>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</si>
  <si>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</si>
  <si>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</si>
  <si>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</si>
  <si>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</si>
  <si>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</si>
  <si>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</si>
  <si>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</si>
  <si>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</si>
  <si>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</si>
  <si>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</si>
  <si>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</si>
  <si>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</si>
  <si>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</si>
  <si>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</si>
  <si>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</si>
  <si>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</si>
  <si>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</si>
  <si>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</si>
  <si>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</si>
  <si>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</si>
  <si>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</si>
  <si>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</si>
  <si>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</si>
  <si>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</si>
  <si>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</si>
  <si>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</si>
  <si>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</si>
  <si>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</si>
  <si>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</si>
  <si>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</si>
  <si>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</si>
  <si>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</si>
  <si>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</si>
  <si>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</si>
  <si>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</si>
  <si>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</si>
  <si>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</si>
  <si>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</si>
  <si>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</si>
  <si>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</si>
  <si>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</si>
  <si>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</si>
  <si>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</si>
  <si>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</si>
  <si>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</si>
  <si>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</si>
  <si>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</si>
  <si>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</si>
  <si>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</si>
  <si>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</si>
  <si>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</si>
  <si>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</si>
  <si>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</si>
  <si>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</si>
  <si>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</si>
  <si>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</si>
  <si>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</si>
  <si>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</si>
  <si>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</si>
  <si>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</si>
  <si>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</si>
  <si>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</si>
  <si>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</si>
  <si>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</si>
  <si>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</si>
  <si>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</si>
  <si>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</si>
  <si>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</si>
  <si>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</si>
  <si>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</si>
  <si>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</si>
  <si>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</si>
  <si>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</si>
  <si>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</si>
  <si>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</si>
  <si>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</si>
  <si>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</si>
  <si>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</si>
  <si>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</si>
  <si>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</si>
  <si>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</si>
  <si>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</si>
  <si>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</si>
  <si>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</si>
  <si>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</si>
  <si>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</si>
  <si>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</si>
  <si>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</si>
  <si>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</si>
  <si>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</si>
  <si>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</si>
  <si>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</si>
  <si>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</si>
  <si>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</si>
  <si>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</si>
  <si>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</si>
  <si>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</si>
  <si>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</si>
  <si>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</si>
  <si>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</si>
  <si>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</si>
  <si>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</si>
  <si>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</si>
  <si>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</si>
  <si>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</si>
  <si>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</si>
  <si>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</si>
  <si>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</si>
  <si>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</si>
  <si>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</si>
  <si>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</si>
  <si>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</si>
  <si>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</si>
  <si>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</si>
  <si>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</si>
  <si>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</si>
  <si>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</si>
  <si>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</si>
  <si>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</si>
  <si>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</si>
  <si>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</si>
  <si>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</si>
  <si>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</si>
  <si>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</si>
  <si>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</si>
  <si>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</si>
  <si>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</si>
  <si>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</si>
  <si>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</si>
  <si>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</si>
  <si>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</si>
  <si>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</si>
  <si>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</si>
  <si>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</si>
  <si>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</si>
  <si>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</si>
  <si>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</si>
  <si>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</si>
  <si>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</si>
  <si>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</si>
  <si>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</si>
  <si>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</si>
  <si>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</si>
  <si>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</si>
  <si>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</si>
  <si>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</si>
  <si>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</si>
  <si>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</si>
  <si>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</si>
  <si>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</si>
  <si>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</si>
  <si>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</si>
  <si>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</si>
  <si>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</si>
  <si>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</si>
  <si>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</si>
  <si>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</si>
  <si>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</si>
  <si>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</si>
  <si>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</si>
  <si>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</si>
  <si>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</si>
  <si>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</si>
  <si>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</si>
  <si>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</si>
  <si>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</si>
  <si>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</si>
  <si>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</si>
  <si>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</si>
  <si>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</si>
  <si>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</si>
  <si>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</si>
  <si>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</si>
  <si>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</si>
  <si>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</si>
  <si>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</si>
  <si>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</si>
  <si>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</si>
  <si>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</si>
  <si>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</si>
  <si>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</si>
  <si>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</si>
  <si>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</si>
  <si>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</si>
  <si>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</si>
  <si>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</si>
  <si>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</si>
  <si>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</si>
  <si>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</si>
  <si>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</si>
  <si>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</si>
  <si>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</si>
  <si>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</si>
  <si>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</si>
  <si>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</si>
  <si>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</si>
  <si>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</si>
  <si>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</si>
  <si>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</si>
  <si>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</si>
  <si>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</si>
  <si>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</si>
  <si>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</si>
  <si>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</si>
  <si>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</si>
  <si>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</si>
  <si>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</si>
  <si>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</si>
  <si>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</si>
  <si>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</si>
  <si>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</si>
  <si>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</si>
  <si>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</si>
  <si>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</si>
  <si>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</si>
  <si>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</si>
  <si>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</si>
  <si>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</si>
  <si>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</si>
  <si>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</si>
  <si>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</si>
  <si>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</si>
  <si>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</si>
  <si>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</si>
  <si>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</si>
  <si>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</si>
  <si>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</si>
  <si>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</si>
  <si>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</si>
  <si>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</si>
  <si>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</si>
  <si>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</si>
  <si>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</si>
  <si>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</si>
  <si>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</si>
  <si>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</si>
  <si>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</si>
  <si>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</si>
  <si>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</si>
  <si>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</si>
  <si>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</si>
  <si>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</si>
  <si>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</si>
  <si>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</si>
  <si>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</si>
  <si>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</si>
  <si>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</si>
  <si>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</si>
  <si>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</si>
  <si>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</si>
  <si>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</si>
  <si>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</si>
  <si>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</si>
  <si>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</si>
  <si>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</si>
  <si>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</si>
  <si>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</si>
  <si>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</si>
  <si>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</si>
  <si>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</si>
  <si>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</si>
  <si>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</si>
  <si>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</si>
  <si>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</si>
  <si>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</si>
  <si>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</si>
  <si>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</si>
  <si>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</si>
  <si>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</si>
  <si>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</si>
  <si>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</si>
  <si>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</si>
  <si>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</si>
  <si>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</si>
  <si>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</si>
  <si>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</si>
  <si>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</si>
  <si>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</si>
  <si>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</si>
  <si>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</si>
  <si>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</si>
  <si>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</si>
  <si>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</si>
  <si>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</si>
  <si>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</si>
  <si>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</si>
  <si>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</si>
  <si>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</si>
  <si>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</si>
  <si>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</si>
  <si>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</si>
  <si>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</si>
  <si>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</si>
  <si>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</si>
  <si>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</si>
  <si>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</si>
  <si>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</si>
  <si>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</si>
  <si>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</si>
  <si>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</si>
  <si>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</si>
  <si>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</si>
  <si>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</si>
  <si>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</si>
  <si>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</si>
  <si>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</si>
  <si>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</si>
  <si>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</si>
  <si>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</si>
  <si>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</si>
  <si>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</si>
  <si>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</si>
  <si>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</si>
  <si>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</si>
  <si>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</si>
  <si>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</si>
  <si>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</si>
  <si>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</si>
  <si>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</si>
  <si>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</si>
  <si>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</si>
  <si>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</si>
  <si>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</si>
  <si>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</si>
  <si>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</si>
  <si>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</si>
  <si>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</si>
  <si>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</si>
  <si>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</si>
  <si>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</si>
  <si>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</si>
  <si>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</si>
  <si>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</si>
  <si>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</si>
  <si>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</si>
  <si>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</si>
  <si>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</si>
  <si>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</si>
  <si>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</si>
  <si>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</si>
  <si>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</si>
  <si>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</si>
  <si>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</si>
  <si>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</si>
  <si>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</si>
  <si>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</si>
  <si>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</si>
  <si>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</si>
  <si>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</si>
  <si>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</si>
  <si>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</si>
  <si>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</si>
  <si>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</si>
  <si>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</si>
  <si>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</si>
  <si>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</si>
  <si>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</si>
  <si>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</si>
  <si>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</si>
  <si>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</si>
  <si>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</si>
  <si>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</si>
  <si>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</si>
  <si>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</si>
  <si>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</si>
  <si>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</si>
  <si>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</si>
  <si>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</si>
  <si>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</si>
  <si>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</si>
  <si>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</si>
  <si>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</si>
  <si>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</si>
  <si>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</si>
  <si>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</si>
  <si>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</si>
  <si>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</si>
  <si>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</si>
  <si>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</si>
  <si>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</si>
  <si>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</si>
  <si>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</si>
  <si>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</si>
  <si>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</si>
  <si>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</si>
  <si>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</si>
  <si>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</si>
  <si>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</si>
  <si>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</si>
  <si>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</si>
  <si>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</si>
  <si>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</si>
  <si>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</si>
  <si>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</si>
  <si>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</si>
  <si>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</si>
  <si>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</si>
  <si>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</si>
  <si>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</si>
  <si>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</si>
  <si>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</si>
  <si>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</si>
  <si>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</si>
  <si>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</si>
  <si>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</si>
  <si>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</si>
  <si>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</si>
  <si>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</si>
  <si>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</si>
  <si>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</si>
  <si>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</si>
  <si>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</si>
  <si>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</si>
  <si>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</si>
  <si>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</si>
  <si>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</si>
  <si>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</si>
  <si>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</si>
  <si>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</si>
  <si>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</si>
  <si>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</si>
  <si>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</si>
  <si>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</si>
  <si>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</si>
  <si>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</si>
  <si>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</si>
  <si>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</si>
  <si>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</si>
  <si>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</si>
  <si>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</si>
  <si>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</si>
  <si>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</si>
  <si>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</si>
  <si>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</si>
  <si>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</si>
  <si>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</si>
  <si>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</si>
  <si>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</si>
  <si>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</si>
  <si>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</si>
  <si>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</si>
  <si>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</si>
  <si>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</si>
  <si>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</si>
  <si>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</si>
  <si>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</si>
  <si>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</si>
  <si>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</si>
  <si>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</si>
  <si>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</si>
  <si>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</si>
  <si>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</si>
  <si>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</si>
  <si>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</si>
  <si>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</si>
  <si>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</si>
  <si>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</si>
  <si>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</si>
  <si>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</si>
  <si>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</si>
  <si>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</si>
  <si>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</si>
  <si>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</si>
  <si>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</si>
  <si>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</si>
  <si>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</si>
  <si>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</si>
  <si>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</si>
  <si>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</si>
  <si>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</si>
  <si>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</si>
  <si>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</si>
  <si>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</si>
  <si>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</si>
  <si>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</si>
  <si>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</si>
  <si>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</si>
  <si>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</si>
  <si>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</si>
  <si>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</si>
  <si>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</si>
  <si>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</si>
  <si>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</si>
  <si>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</si>
  <si>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</si>
  <si>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</si>
  <si>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</si>
  <si>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</si>
  <si>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</si>
  <si>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</si>
  <si>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</si>
  <si>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</si>
  <si>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</si>
  <si>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</si>
  <si>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</si>
  <si>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</si>
  <si>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</si>
  <si>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</si>
  <si>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</si>
  <si>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</si>
  <si>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</si>
  <si>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</si>
  <si>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</si>
  <si>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</si>
  <si>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</si>
  <si>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</si>
  <si>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</si>
  <si>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</si>
  <si>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</si>
  <si>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</si>
  <si>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</si>
  <si>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</si>
  <si>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</si>
  <si>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</si>
  <si>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</si>
  <si>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</si>
  <si>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</si>
  <si>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</si>
  <si>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</si>
  <si>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</si>
  <si>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</si>
  <si>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</si>
  <si>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</si>
  <si>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</si>
  <si>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</si>
  <si>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</si>
  <si>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</si>
  <si>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</si>
  <si>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</si>
  <si>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</si>
  <si>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</si>
  <si>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</si>
  <si>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</si>
  <si>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</si>
  <si>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</si>
  <si>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</si>
  <si>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</si>
  <si>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</si>
  <si>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</si>
  <si>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</si>
  <si>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</si>
  <si>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</si>
  <si>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</si>
  <si>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</si>
  <si>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</si>
  <si>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</si>
  <si>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</si>
  <si>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</si>
  <si>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</si>
  <si>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</si>
  <si>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</si>
  <si>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</si>
  <si>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</si>
  <si>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</si>
  <si>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</si>
  <si>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</si>
  <si>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</si>
  <si>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</si>
  <si>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</si>
  <si>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</si>
  <si>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</si>
  <si>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</si>
  <si>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</si>
  <si>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</si>
  <si>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</si>
  <si>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</si>
  <si>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</si>
  <si>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</si>
  <si>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</si>
  <si>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</si>
  <si>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</si>
  <si>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</si>
  <si>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</si>
  <si>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</si>
  <si>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</si>
  <si>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</si>
  <si>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</si>
  <si>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</si>
  <si>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</si>
  <si>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</si>
  <si>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</si>
  <si>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</si>
  <si>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</si>
  <si>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</si>
  <si>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</si>
  <si>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</si>
  <si>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</si>
  <si>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</si>
  <si>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</si>
  <si>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</si>
  <si>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</si>
  <si>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</si>
  <si>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</si>
  <si>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</si>
  <si>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</si>
  <si>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</si>
  <si>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</si>
  <si>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</si>
  <si>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</si>
  <si>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</si>
  <si>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</si>
  <si>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</si>
  <si>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</si>
  <si>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</si>
  <si>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</si>
  <si>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</si>
  <si>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</si>
  <si>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</si>
  <si>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</si>
  <si>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</si>
  <si>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</si>
  <si>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</si>
  <si>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</si>
  <si>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</si>
  <si>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</si>
  <si>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</si>
  <si>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</si>
  <si>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</si>
  <si>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</si>
  <si>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</si>
  <si>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</si>
  <si>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</si>
  <si>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</si>
  <si>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</si>
  <si>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</si>
  <si>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</si>
  <si>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</si>
  <si>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</si>
  <si>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</si>
  <si>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</si>
  <si>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</si>
  <si>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</si>
  <si>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</si>
  <si>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</si>
  <si>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</si>
  <si>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</si>
  <si>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</si>
  <si>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</si>
  <si>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</si>
  <si>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</si>
  <si>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</si>
  <si>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</si>
  <si>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</si>
  <si>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</si>
  <si>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</si>
  <si>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</si>
  <si>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</si>
  <si>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</si>
  <si>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</si>
  <si>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</si>
  <si>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</si>
  <si>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</si>
  <si>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</si>
  <si>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</si>
  <si>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</si>
  <si>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</si>
  <si>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</si>
  <si>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</si>
  <si>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</si>
  <si>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</si>
  <si>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</si>
  <si>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</si>
  <si>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</si>
  <si>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</si>
  <si>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</si>
  <si>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</si>
  <si>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</si>
  <si>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</si>
  <si>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</si>
  <si>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</si>
  <si>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</si>
  <si>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</si>
  <si>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</si>
  <si>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</si>
  <si>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</si>
  <si>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</si>
  <si>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</si>
  <si>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</si>
  <si>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</si>
  <si>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</si>
  <si>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</si>
  <si>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</si>
  <si>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</si>
  <si>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</si>
  <si>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</si>
  <si>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</si>
  <si>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</si>
  <si>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</si>
  <si>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</si>
  <si>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</si>
  <si>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</si>
  <si>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</si>
  <si>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</si>
  <si>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</si>
  <si>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</si>
  <si>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</si>
  <si>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</si>
  <si>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</si>
  <si>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</si>
  <si>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</si>
  <si>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</si>
  <si>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</si>
  <si>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</si>
  <si>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</si>
  <si>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</si>
  <si>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</si>
  <si>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</si>
  <si>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</si>
  <si>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</si>
  <si>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</si>
  <si>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</si>
  <si>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</si>
  <si>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</si>
  <si>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</si>
  <si>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</si>
  <si>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</si>
  <si>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</si>
  <si>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</si>
  <si>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</si>
  <si>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</si>
  <si>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</si>
  <si>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</si>
  <si>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</si>
  <si>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</si>
  <si>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</si>
  <si>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</si>
  <si>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</si>
  <si>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</si>
  <si>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</si>
  <si>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</si>
  <si>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</si>
  <si>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</si>
  <si>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</si>
  <si>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</si>
  <si>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</si>
  <si>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</si>
  <si>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</si>
  <si>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</si>
  <si>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</si>
  <si>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</si>
  <si>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</si>
  <si>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</si>
  <si>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</si>
  <si>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</si>
  <si>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</si>
  <si>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</si>
  <si>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</si>
  <si>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</si>
  <si>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</si>
  <si>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</si>
  <si>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</si>
  <si>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</si>
  <si>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</si>
  <si>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</si>
  <si>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</si>
  <si>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</si>
  <si>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</si>
  <si>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</si>
  <si>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</si>
  <si>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</si>
  <si>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</si>
  <si>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</si>
  <si>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</si>
  <si>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</si>
  <si>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</si>
  <si>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</si>
  <si>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</si>
  <si>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</si>
  <si>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</si>
  <si>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</si>
  <si>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</si>
  <si>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</si>
  <si>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</si>
  <si>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</si>
  <si>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</si>
  <si>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</si>
  <si>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</si>
  <si>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</si>
  <si>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</si>
  <si>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</si>
  <si>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</si>
  <si>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</si>
  <si>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</si>
  <si>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</si>
  <si>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</si>
  <si>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</si>
  <si>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</si>
  <si>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</si>
  <si>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</si>
  <si>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</si>
  <si>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</si>
  <si>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</si>
  <si>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</si>
  <si>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</si>
  <si>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</si>
  <si>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</si>
  <si>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</si>
  <si>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</si>
  <si>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</si>
  <si>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</si>
  <si>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</si>
  <si>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</si>
  <si>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</si>
  <si>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</si>
  <si>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</si>
  <si>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</si>
  <si>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</si>
  <si>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</si>
  <si>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</si>
  <si>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</si>
  <si>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</si>
  <si>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</si>
  <si>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</si>
  <si>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</si>
  <si>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</si>
  <si>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</si>
  <si>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</si>
  <si>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</si>
  <si>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</si>
  <si>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</si>
  <si>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</si>
  <si>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</si>
  <si>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</si>
  <si>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</si>
  <si>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</si>
  <si>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</si>
  <si>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</si>
  <si>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</si>
  <si>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</si>
  <si>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</si>
  <si>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</si>
  <si>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</si>
  <si>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</si>
  <si>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</si>
  <si>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</si>
  <si>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</si>
  <si>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</si>
  <si>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</si>
  <si>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</si>
  <si>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</si>
  <si>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</si>
  <si>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</si>
  <si>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</si>
  <si>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</si>
  <si>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</si>
  <si>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</si>
  <si>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</si>
  <si>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</si>
  <si>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</si>
  <si>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</si>
  <si>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</si>
  <si>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</si>
  <si>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</si>
  <si>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</si>
  <si>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</si>
  <si>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</si>
  <si>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</si>
  <si>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</si>
  <si>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</si>
  <si>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</si>
  <si>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</si>
  <si>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</si>
  <si>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</si>
  <si>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</si>
  <si>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</si>
  <si>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</si>
  <si>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</si>
  <si>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</si>
  <si>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</si>
  <si>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</si>
  <si>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</si>
  <si>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</si>
  <si>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</si>
  <si>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</si>
  <si>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</si>
  <si>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</si>
  <si>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</si>
  <si>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</si>
  <si>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</si>
  <si>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</si>
  <si>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</si>
  <si>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</si>
  <si>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</si>
  <si>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</si>
  <si>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</si>
  <si>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</si>
  <si>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</si>
  <si>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</si>
  <si>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</si>
  <si>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</si>
  <si>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</si>
  <si>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</si>
  <si>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</si>
  <si>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</si>
  <si>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</si>
  <si>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</si>
  <si>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</si>
  <si>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</si>
  <si>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</si>
  <si>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</si>
  <si>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</si>
  <si>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</si>
  <si>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</si>
  <si>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</si>
  <si>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</si>
  <si>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</si>
  <si>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</si>
  <si>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</si>
  <si>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</si>
  <si>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</si>
  <si>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</si>
  <si>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</si>
  <si>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</si>
  <si>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</si>
  <si>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</si>
  <si>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</si>
  <si>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</si>
  <si>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</si>
  <si>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</si>
  <si>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</si>
  <si>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</si>
  <si>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</si>
  <si>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</si>
  <si>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</si>
  <si>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</si>
  <si>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</si>
  <si>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</si>
  <si>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</si>
  <si>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</si>
  <si>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</si>
  <si>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</si>
  <si>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</si>
  <si>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</si>
  <si>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</si>
  <si>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</si>
  <si>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</si>
  <si>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</si>
  <si>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</si>
  <si>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</si>
  <si>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</si>
  <si>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</si>
  <si>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</si>
  <si>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</si>
  <si>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</si>
  <si>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</si>
  <si>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</si>
  <si>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</si>
  <si>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</si>
  <si>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</si>
  <si>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</si>
  <si>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</si>
  <si>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</si>
  <si>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</si>
  <si>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</si>
  <si>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</si>
  <si>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</si>
  <si>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</si>
  <si>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</si>
  <si>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</si>
  <si>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</si>
  <si>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</si>
  <si>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</si>
  <si>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</si>
  <si>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</si>
  <si>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</si>
  <si>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</si>
  <si>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</si>
  <si>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</si>
  <si>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</si>
  <si>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</si>
  <si>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</si>
  <si>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</si>
  <si>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</si>
  <si>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</si>
  <si>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</si>
  <si>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</si>
  <si>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</si>
  <si>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</si>
  <si>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</si>
  <si>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</si>
  <si>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</si>
  <si>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</si>
  <si>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</si>
  <si>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</si>
  <si>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</si>
  <si>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</si>
  <si>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</si>
  <si>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</si>
  <si>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</si>
  <si>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</si>
  <si>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</si>
  <si>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</si>
  <si>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</si>
  <si>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</si>
  <si>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</si>
  <si>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</si>
  <si>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</si>
  <si>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</si>
  <si>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</si>
  <si>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</si>
  <si>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</si>
  <si>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</si>
  <si>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</si>
  <si>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</si>
  <si>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</si>
  <si>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</si>
  <si>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</si>
  <si>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</si>
  <si>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</si>
  <si>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</si>
  <si>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</si>
  <si>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</si>
  <si>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</si>
  <si>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</si>
  <si>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</si>
  <si>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</si>
  <si>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</si>
  <si>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</si>
  <si>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</si>
  <si>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</si>
  <si>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</si>
  <si>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</si>
  <si>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</si>
  <si>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</si>
  <si>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</si>
  <si>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</si>
  <si>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</si>
  <si>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</si>
  <si>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</si>
  <si>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</si>
  <si>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</si>
  <si>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</si>
  <si>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</si>
  <si>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</si>
  <si>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</si>
  <si>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</si>
  <si>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</si>
  <si>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</si>
  <si>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</si>
  <si>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</si>
  <si>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</si>
  <si>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</si>
  <si>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</si>
  <si>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</si>
  <si>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</si>
  <si>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</si>
  <si>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</si>
  <si>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</si>
  <si>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</si>
  <si>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</si>
  <si>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</si>
  <si>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</si>
  <si>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</si>
  <si>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</si>
  <si>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</si>
  <si>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</si>
  <si>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</si>
  <si>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</si>
  <si>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</si>
  <si>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</si>
  <si>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</si>
  <si>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</si>
  <si>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</si>
  <si>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</si>
  <si>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</si>
  <si>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</si>
  <si>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</si>
  <si>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</si>
  <si>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</si>
  <si>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</si>
  <si>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</si>
  <si>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</si>
  <si>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</si>
  <si>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</si>
  <si>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</si>
  <si>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</si>
  <si>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</si>
  <si>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</si>
  <si>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</si>
  <si>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</si>
  <si>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</si>
  <si>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</si>
  <si>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</si>
  <si>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</si>
  <si>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</si>
  <si>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</si>
  <si>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</si>
  <si>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</si>
  <si>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</si>
  <si>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</si>
  <si>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</si>
  <si>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</si>
  <si>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</si>
  <si>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</si>
  <si>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</si>
  <si>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</si>
  <si>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</si>
  <si>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</si>
  <si>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</si>
  <si>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</si>
  <si>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</si>
  <si>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</si>
  <si>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</si>
  <si>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</si>
  <si>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</si>
  <si>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</si>
  <si>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</si>
  <si>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</si>
  <si>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</si>
  <si>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</si>
  <si>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</si>
  <si>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</si>
  <si>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</si>
  <si>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</si>
  <si>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</si>
  <si>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</si>
  <si>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</si>
  <si>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</si>
  <si>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</si>
  <si>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</si>
  <si>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</si>
  <si>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</si>
  <si>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</si>
  <si>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</si>
  <si>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</si>
  <si>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</si>
  <si>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</si>
  <si>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</si>
  <si>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</si>
  <si>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</si>
  <si>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</si>
  <si>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</si>
  <si>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</si>
  <si>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</si>
  <si>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</si>
  <si>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</si>
  <si>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</si>
  <si>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</si>
  <si>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</si>
  <si>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</si>
  <si>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</si>
  <si>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</si>
  <si>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</si>
  <si>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</si>
  <si>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</si>
  <si>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</si>
  <si>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</si>
  <si>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</si>
  <si>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</si>
  <si>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</si>
  <si>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</si>
  <si>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</si>
  <si>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</si>
  <si>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</si>
  <si>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</si>
  <si>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</si>
  <si>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</si>
  <si>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</si>
  <si>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</si>
  <si>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</si>
  <si>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</si>
  <si>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</si>
  <si>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</si>
  <si>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</si>
  <si>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</si>
  <si>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</si>
  <si>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</si>
  <si>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</si>
  <si>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</si>
  <si>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</si>
  <si>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</si>
  <si>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</si>
  <si>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</si>
  <si>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</si>
  <si>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</si>
  <si>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</si>
  <si>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</si>
  <si>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</si>
  <si>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</si>
  <si>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</si>
  <si>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</si>
  <si>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</si>
  <si>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</si>
  <si>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</si>
  <si>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</si>
  <si>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</si>
  <si>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</si>
  <si>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</si>
  <si>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</si>
  <si>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</si>
  <si>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</si>
  <si>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</si>
  <si>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</si>
  <si>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</si>
  <si>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</si>
  <si>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</si>
  <si>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</si>
  <si>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</si>
  <si>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</si>
  <si>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</si>
  <si>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</si>
  <si>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</si>
  <si>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</si>
  <si>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</si>
  <si>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</si>
  <si>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</si>
  <si>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</si>
  <si>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</si>
  <si>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</si>
  <si>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</si>
  <si>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</si>
  <si>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</si>
  <si>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</si>
  <si>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</si>
  <si>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</si>
  <si>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</si>
  <si>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</si>
  <si>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</si>
  <si>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</si>
  <si>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</si>
  <si>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</si>
  <si>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</si>
  <si>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</si>
  <si>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</si>
  <si>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</si>
  <si>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</si>
  <si>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</si>
  <si>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</si>
  <si>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</si>
  <si>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</si>
  <si>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</si>
  <si>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</si>
  <si>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</si>
  <si>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</si>
  <si>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</si>
  <si>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</si>
  <si>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</si>
  <si>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</si>
  <si>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</si>
  <si>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</si>
  <si>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</si>
  <si>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</si>
  <si>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</si>
  <si>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</si>
  <si>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</si>
  <si>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</si>
  <si>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</si>
  <si>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</si>
  <si>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</si>
  <si>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</si>
  <si>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</si>
  <si>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</si>
  <si>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</si>
  <si>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</si>
  <si>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</si>
  <si>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</si>
  <si>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</si>
  <si>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</si>
  <si>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</si>
  <si>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</si>
  <si>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</si>
  <si>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</si>
  <si>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</si>
  <si>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</si>
  <si>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</si>
  <si>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</si>
  <si>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</si>
  <si>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</si>
  <si>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</si>
  <si>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</si>
  <si>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</si>
  <si>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</si>
  <si>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</si>
  <si>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</si>
  <si>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</si>
  <si>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</si>
  <si>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</si>
  <si>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</si>
  <si>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</si>
  <si>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</si>
  <si>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</si>
  <si>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</si>
  <si>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</si>
  <si>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</si>
  <si>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</si>
  <si>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</si>
  <si>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</si>
  <si>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</si>
  <si>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</si>
  <si>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</si>
  <si>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</si>
  <si>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</si>
  <si>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</si>
  <si>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</si>
  <si>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</si>
  <si>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</si>
  <si>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</si>
  <si>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</si>
  <si>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</si>
  <si>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</si>
  <si>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</si>
  <si>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</si>
  <si>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</si>
  <si>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</si>
  <si>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</si>
  <si>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</si>
  <si>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</si>
  <si>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</si>
  <si>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</si>
  <si>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</si>
  <si>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</si>
  <si>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</si>
  <si>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</si>
  <si>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</si>
  <si>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</si>
  <si>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</si>
  <si>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</si>
  <si>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</si>
  <si>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</si>
  <si>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</si>
  <si>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</si>
  <si>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</si>
  <si>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</si>
  <si>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</si>
  <si>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</si>
  <si>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</si>
  <si>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</si>
  <si>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</si>
  <si>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</si>
  <si>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</si>
  <si>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</si>
  <si>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</si>
  <si>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</si>
  <si>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</si>
  <si>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</si>
  <si>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</si>
  <si>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</si>
  <si>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</si>
  <si>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</si>
  <si>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</si>
  <si>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</si>
  <si>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</si>
  <si>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</si>
  <si>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</si>
  <si>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</si>
  <si>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</si>
  <si>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</si>
  <si>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</si>
  <si>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</si>
  <si>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</si>
  <si>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</si>
  <si>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</si>
  <si>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</si>
  <si>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</si>
  <si>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</si>
  <si>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</si>
  <si>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</si>
  <si>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</si>
  <si>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</si>
  <si>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</si>
  <si>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</si>
  <si>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</si>
  <si>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</si>
  <si>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</si>
  <si>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</si>
  <si>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</si>
  <si>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</si>
  <si>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</si>
  <si>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</si>
  <si>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</si>
  <si>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</si>
  <si>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</si>
  <si>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</si>
  <si>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</si>
  <si>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</si>
  <si>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</si>
  <si>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</si>
  <si>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</si>
  <si>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</si>
  <si>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</si>
  <si>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</si>
  <si>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</si>
  <si>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</si>
  <si>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</si>
  <si>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</si>
  <si>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</si>
  <si>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</si>
  <si>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</si>
  <si>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</si>
  <si>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</si>
  <si>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</si>
  <si>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</si>
  <si>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</si>
  <si>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</si>
  <si>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</si>
  <si>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</si>
  <si>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</si>
  <si>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</si>
  <si>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</si>
  <si>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</si>
  <si>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</si>
  <si>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</si>
  <si>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</si>
  <si>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</si>
  <si>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</si>
  <si>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</si>
  <si>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</si>
  <si>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</si>
  <si>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</si>
  <si>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</si>
  <si>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</si>
  <si>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</si>
  <si>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</si>
  <si>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</si>
  <si>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</si>
  <si>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</si>
  <si>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</si>
  <si>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</si>
  <si>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</si>
  <si>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</si>
  <si>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</si>
  <si>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</si>
  <si>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</si>
  <si>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</si>
  <si>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</si>
  <si>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</si>
  <si>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</si>
  <si>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</si>
  <si>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</si>
  <si>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</si>
  <si>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</si>
  <si>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</si>
  <si>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</si>
  <si>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</si>
  <si>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</si>
  <si>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</si>
  <si>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</si>
  <si>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</si>
  <si>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</si>
  <si>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</si>
  <si>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</si>
  <si>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</si>
  <si>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</si>
  <si>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</si>
  <si>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</si>
  <si>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</si>
  <si>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</si>
  <si>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</si>
  <si>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</si>
  <si>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</si>
  <si>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</si>
  <si>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</si>
  <si>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</si>
  <si>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</si>
  <si>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</si>
  <si>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</si>
  <si>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</si>
  <si>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</si>
  <si>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</si>
  <si>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</si>
  <si>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</si>
  <si>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</si>
  <si>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</si>
  <si>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</si>
  <si>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</si>
  <si>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</si>
  <si>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</si>
  <si>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</si>
  <si>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</si>
  <si>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</si>
  <si>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</si>
  <si>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</si>
  <si>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</si>
  <si>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</si>
  <si>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</si>
  <si>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</si>
  <si>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</si>
  <si>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</si>
  <si>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</si>
  <si>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</si>
  <si>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</si>
  <si>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</si>
  <si>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</si>
  <si>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</si>
  <si>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</si>
  <si>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</si>
  <si>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</si>
  <si>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</si>
  <si>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</si>
  <si>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</si>
  <si>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</si>
  <si>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</si>
  <si>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</si>
  <si>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</si>
  <si>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</si>
  <si>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</si>
  <si>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</si>
  <si>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</si>
  <si>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</si>
  <si>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</si>
  <si>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</si>
  <si>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</si>
  <si>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</si>
  <si>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</si>
  <si>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</si>
  <si>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</si>
  <si>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</si>
  <si>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</si>
  <si>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</si>
  <si>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</si>
  <si>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</si>
  <si>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</si>
  <si>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</si>
  <si>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</si>
  <si>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</si>
  <si>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</si>
  <si>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</si>
  <si>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</si>
  <si>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</si>
  <si>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</si>
  <si>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</si>
  <si>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</si>
  <si>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</si>
  <si>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</si>
  <si>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</si>
  <si>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</si>
  <si>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</si>
  <si>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</si>
  <si>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</si>
  <si>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</si>
  <si>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</si>
  <si>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</si>
  <si>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</si>
  <si>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</si>
  <si>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</si>
  <si>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</si>
  <si>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</si>
  <si>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</si>
  <si>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</si>
  <si>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</si>
  <si>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</si>
  <si>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</si>
  <si>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</si>
  <si>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</si>
  <si>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</si>
  <si>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</si>
  <si>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</si>
  <si>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</si>
  <si>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</si>
  <si>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</si>
  <si>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</si>
  <si>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</si>
  <si>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</si>
  <si>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</si>
  <si>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</si>
  <si>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</si>
  <si>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</si>
  <si>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</si>
  <si>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</si>
  <si>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</si>
  <si>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</si>
  <si>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</si>
  <si>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</si>
  <si>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</si>
  <si>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</si>
  <si>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</si>
  <si>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</si>
  <si>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</si>
  <si>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</si>
  <si>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</si>
  <si>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</si>
  <si>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</si>
  <si>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</si>
  <si>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</si>
  <si>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</si>
  <si>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</si>
  <si>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</si>
  <si>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</si>
  <si>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</si>
  <si>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</si>
  <si>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</si>
  <si>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</si>
  <si>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</si>
  <si>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</si>
  <si>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</si>
  <si>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</si>
  <si>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</si>
  <si>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</si>
  <si>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</si>
  <si>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</si>
  <si>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</si>
  <si>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</si>
  <si>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</si>
  <si>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</si>
  <si>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</si>
  <si>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</si>
  <si>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</si>
  <si>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</si>
  <si>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</si>
  <si>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</si>
  <si>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</si>
  <si>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</si>
  <si>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</si>
  <si>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</si>
  <si>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</si>
  <si>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</si>
  <si>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</si>
  <si>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</si>
  <si>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</si>
  <si>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</si>
  <si>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</si>
  <si>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</si>
  <si>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</si>
  <si>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</si>
  <si>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</si>
  <si>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</si>
  <si>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</si>
  <si>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</si>
  <si>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</si>
  <si>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</si>
  <si>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</si>
  <si>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</si>
  <si>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</si>
  <si>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</si>
  <si>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</si>
  <si>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</si>
  <si>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</si>
  <si>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</si>
  <si>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</si>
  <si>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</si>
  <si>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</si>
  <si>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</si>
  <si>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</si>
  <si>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</si>
  <si>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</si>
  <si>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</si>
  <si>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</si>
  <si>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</si>
  <si>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</si>
  <si>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</si>
  <si>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</si>
  <si>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</si>
  <si>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</si>
  <si>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</si>
  <si>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</si>
  <si>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</si>
  <si>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</si>
  <si>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</si>
  <si>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</si>
  <si>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</si>
  <si>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</si>
  <si>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</si>
  <si>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</si>
  <si>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</si>
  <si>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</si>
  <si>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</si>
  <si>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</si>
  <si>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</si>
  <si>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</si>
  <si>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</si>
  <si>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</si>
  <si>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</si>
  <si>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</si>
  <si>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</si>
  <si>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</si>
  <si>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</si>
  <si>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</si>
  <si>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</si>
  <si>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</si>
  <si>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</si>
  <si>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</si>
  <si>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</si>
  <si>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</si>
  <si>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</si>
  <si>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</si>
  <si>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</si>
  <si>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</si>
  <si>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</si>
  <si>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</si>
  <si>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</si>
  <si>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</si>
  <si>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</si>
  <si>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</si>
  <si>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</si>
  <si>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</si>
  <si>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</si>
  <si>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</si>
  <si>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</si>
  <si>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</si>
  <si>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</si>
  <si>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</si>
  <si>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</si>
  <si>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</si>
  <si>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</si>
  <si>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</si>
  <si>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</si>
  <si>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</si>
  <si>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</si>
  <si>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</si>
  <si>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</si>
  <si>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</si>
  <si>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</si>
  <si>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</si>
  <si>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</si>
  <si>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</si>
  <si>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</si>
  <si>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</si>
  <si>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</si>
  <si>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</si>
  <si>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</si>
  <si>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</si>
  <si>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</si>
  <si>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</si>
  <si>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</si>
  <si>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</si>
  <si>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</si>
  <si>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</si>
  <si>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</si>
  <si>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</si>
  <si>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</si>
  <si>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</si>
  <si>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</si>
  <si>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</si>
  <si>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</si>
  <si>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</si>
  <si>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</si>
  <si>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</si>
  <si>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</si>
  <si>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</si>
  <si>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</si>
  <si>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</si>
  <si>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</si>
  <si>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</si>
  <si>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</si>
  <si>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</si>
  <si>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</si>
  <si>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</si>
  <si>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</si>
  <si>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</si>
  <si>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</si>
  <si>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</si>
  <si>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</si>
  <si>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</si>
  <si>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</si>
  <si>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</si>
  <si>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</si>
  <si>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</si>
  <si>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</si>
  <si>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</si>
  <si>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</si>
  <si>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</si>
  <si>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</si>
  <si>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</si>
  <si>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</si>
  <si>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</si>
  <si>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</si>
  <si>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</si>
  <si>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</si>
  <si>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</si>
  <si>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</si>
  <si>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</si>
  <si>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</si>
  <si>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</si>
  <si>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</si>
  <si>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</si>
  <si>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</si>
  <si>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</si>
  <si>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</si>
  <si>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</si>
  <si>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</si>
  <si>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</si>
  <si>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</si>
  <si>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</si>
  <si>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</si>
  <si>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</si>
  <si>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</si>
  <si>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</si>
  <si>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</si>
  <si>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</si>
  <si>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</si>
  <si>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</si>
  <si>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</si>
  <si>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</si>
  <si>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</si>
  <si>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</si>
  <si>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</si>
  <si>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</si>
  <si>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</si>
  <si>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</si>
  <si>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</si>
  <si>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</si>
  <si>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</si>
  <si>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</si>
  <si>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</si>
  <si>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</si>
  <si>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</si>
  <si>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</si>
  <si>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</si>
  <si>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</si>
  <si>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</si>
  <si>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</si>
  <si>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</si>
  <si>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</si>
  <si>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</si>
  <si>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</si>
  <si>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</si>
  <si>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</si>
  <si>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</si>
  <si>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</si>
  <si>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</si>
  <si>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</si>
  <si>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</si>
  <si>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</si>
  <si>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</si>
  <si>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</si>
  <si>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</si>
  <si>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</si>
  <si>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</si>
  <si>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</si>
  <si>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</si>
  <si>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</si>
  <si>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</si>
  <si>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</si>
  <si>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</si>
  <si>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</si>
  <si>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</si>
  <si>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</si>
  <si>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</si>
  <si>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</si>
  <si>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</si>
  <si>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</si>
  <si>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</si>
  <si>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</si>
  <si>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</si>
  <si>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</si>
  <si>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</si>
  <si>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</si>
  <si>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</si>
  <si>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</si>
  <si>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</si>
  <si>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</si>
  <si>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</si>
  <si>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</si>
  <si>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</si>
  <si>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</si>
  <si>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</si>
  <si>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</si>
  <si>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</si>
  <si>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</si>
  <si>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</si>
  <si>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</si>
  <si>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</si>
  <si>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</si>
  <si>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</si>
  <si>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</si>
  <si>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</si>
  <si>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</si>
  <si>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</si>
  <si>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</si>
  <si>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</si>
  <si>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</si>
  <si>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</si>
  <si>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</si>
  <si>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</si>
  <si>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</si>
  <si>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</si>
  <si>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</si>
  <si>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</si>
  <si>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</si>
  <si>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</si>
  <si>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</si>
  <si>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</si>
  <si>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</si>
  <si>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</si>
  <si>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</si>
  <si>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</si>
  <si>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</si>
  <si>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</si>
  <si>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</si>
  <si>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</si>
  <si>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</si>
  <si>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</si>
  <si>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</si>
  <si>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</si>
  <si>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</si>
  <si>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</si>
  <si>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</si>
  <si>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</si>
  <si>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</si>
  <si>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</si>
  <si>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</si>
  <si>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</si>
  <si>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</si>
  <si>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</si>
  <si>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</si>
  <si>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</si>
  <si>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</si>
  <si>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</si>
  <si>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</si>
  <si>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</si>
  <si>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</si>
  <si>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</si>
  <si>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</si>
  <si>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</si>
  <si>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</si>
  <si>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</si>
  <si>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</si>
  <si>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</si>
  <si>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</si>
  <si>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</si>
  <si>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</si>
  <si>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</si>
  <si>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</si>
  <si>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</si>
  <si>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</si>
  <si>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</si>
  <si>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</si>
  <si>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</si>
  <si>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</si>
  <si>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</si>
  <si>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</si>
  <si>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</si>
  <si>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</si>
  <si>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</si>
  <si>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</si>
  <si>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</si>
  <si>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</si>
  <si>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</si>
  <si>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</si>
  <si>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</si>
  <si>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</si>
  <si>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</si>
  <si>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</si>
  <si>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</si>
  <si>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</si>
  <si>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</si>
  <si>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</si>
  <si>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</si>
  <si>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</si>
  <si>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</si>
  <si>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</si>
  <si>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</si>
  <si>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</si>
  <si>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</si>
  <si>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</si>
  <si>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</si>
  <si>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</si>
  <si>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</si>
  <si>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</si>
  <si>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</si>
  <si>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</si>
  <si>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</si>
  <si>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</si>
  <si>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</si>
  <si>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</si>
  <si>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</si>
  <si>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</si>
  <si>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</si>
  <si>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</si>
  <si>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</si>
  <si>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</si>
  <si>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</si>
  <si>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</si>
  <si>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</si>
  <si>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</si>
  <si>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</si>
  <si>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</si>
  <si>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</si>
  <si>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</si>
  <si>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</si>
  <si>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</si>
  <si>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</si>
  <si>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</si>
  <si>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</si>
  <si>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</si>
  <si>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</si>
  <si>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</si>
  <si>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</si>
  <si>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</si>
  <si>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</si>
  <si>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</si>
  <si>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</si>
  <si>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</si>
  <si>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</si>
  <si>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</si>
  <si>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</si>
  <si>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</si>
  <si>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</si>
  <si>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</si>
  <si>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</si>
  <si>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</si>
  <si>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</si>
  <si>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</si>
  <si>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</si>
  <si>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</si>
  <si>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</si>
  <si>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</si>
  <si>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</si>
  <si>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</si>
  <si>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</si>
  <si>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</si>
  <si>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</si>
  <si>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</si>
  <si>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</si>
  <si>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</si>
  <si>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</si>
  <si>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</si>
  <si>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</si>
  <si>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</si>
  <si>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</si>
  <si>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</si>
  <si>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</si>
  <si>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</si>
  <si>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</si>
  <si>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</si>
  <si>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</si>
  <si>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</si>
  <si>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</si>
  <si>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</si>
  <si>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</si>
  <si>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</si>
  <si>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</si>
  <si>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</si>
  <si>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</si>
  <si>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</si>
  <si>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</si>
  <si>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</si>
  <si>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</si>
  <si>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</si>
  <si>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</si>
  <si>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</si>
  <si>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</si>
  <si>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</si>
  <si>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</si>
  <si>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</si>
  <si>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</si>
  <si>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</si>
  <si>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</si>
  <si>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</si>
  <si>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</si>
  <si>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</si>
  <si>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</si>
  <si>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</si>
  <si>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</si>
  <si>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</si>
  <si>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</si>
  <si>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</si>
  <si>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</si>
  <si>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</si>
  <si>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</si>
  <si>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</si>
  <si>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</si>
  <si>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</si>
  <si>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</si>
  <si>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</si>
  <si>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</si>
  <si>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</si>
  <si>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</si>
  <si>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</si>
  <si>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</si>
  <si>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</si>
  <si>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</si>
  <si>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</si>
  <si>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</si>
  <si>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</si>
  <si>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</si>
  <si>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</si>
  <si>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</si>
  <si>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</si>
  <si>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</si>
  <si>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</si>
  <si>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</si>
  <si>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</si>
  <si>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</si>
  <si>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</si>
  <si>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</si>
  <si>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</si>
  <si>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</si>
  <si>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</si>
  <si>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</si>
  <si>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</si>
  <si>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</si>
  <si>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</si>
  <si>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</si>
  <si>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</si>
  <si>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</si>
  <si>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</si>
  <si>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</si>
  <si>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</si>
  <si>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</si>
  <si>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</si>
  <si>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</si>
  <si>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</si>
  <si>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</si>
  <si>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</si>
  <si>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</si>
  <si>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</si>
  <si>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</si>
  <si>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</si>
  <si>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</si>
  <si>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</si>
  <si>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</si>
  <si>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</si>
  <si>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</si>
  <si>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</si>
  <si>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</si>
  <si>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</si>
  <si>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</si>
  <si>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</si>
  <si>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</si>
  <si>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</si>
  <si>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</si>
  <si>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</si>
  <si>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</si>
  <si>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</si>
  <si>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</si>
  <si>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</si>
  <si>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</si>
  <si>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</si>
  <si>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</si>
  <si>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</si>
  <si>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</si>
  <si>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</si>
  <si>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</si>
  <si>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</si>
  <si>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</si>
  <si>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</si>
  <si>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</si>
  <si>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</si>
  <si>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</si>
  <si>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</si>
  <si>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</si>
  <si>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</si>
  <si>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</si>
  <si>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</si>
  <si>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</si>
  <si>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</si>
  <si>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</si>
  <si>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</si>
  <si>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</si>
  <si>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</si>
  <si>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</si>
  <si>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</si>
  <si>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</si>
  <si>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</si>
  <si>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</si>
  <si>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</si>
  <si>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</si>
  <si>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</si>
  <si>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</si>
  <si>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</si>
  <si>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</si>
  <si>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</si>
  <si>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</si>
  <si>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</si>
  <si>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</si>
  <si>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</si>
  <si>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</si>
  <si>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</si>
  <si>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</si>
  <si>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</si>
  <si>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</si>
  <si>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</si>
  <si>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</si>
  <si>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</si>
  <si>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</si>
  <si>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</si>
  <si>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</si>
  <si>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</si>
  <si>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</si>
  <si>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</si>
  <si>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</si>
  <si>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</si>
  <si>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</si>
  <si>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</si>
  <si>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</si>
  <si>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</si>
  <si>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</si>
  <si>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</si>
  <si>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</si>
  <si>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</si>
  <si>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</si>
  <si>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</si>
  <si>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</si>
  <si>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</si>
  <si>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</si>
  <si>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</si>
  <si>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</si>
  <si>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</si>
  <si>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</si>
  <si>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</si>
  <si>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</si>
  <si>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</si>
  <si>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</si>
  <si>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</si>
  <si>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</si>
  <si>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</si>
  <si>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</si>
  <si>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</si>
  <si>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</si>
  <si>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</si>
  <si>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</si>
  <si>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</si>
  <si>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</si>
  <si>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</si>
  <si>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</si>
  <si>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</si>
  <si>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</si>
  <si>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</si>
  <si>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</si>
  <si>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</si>
  <si>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</si>
  <si>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</si>
  <si>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</si>
  <si>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</si>
  <si>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</si>
  <si>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</si>
  <si>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</si>
  <si>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</si>
  <si>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</si>
  <si>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</si>
  <si>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</si>
  <si>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</si>
  <si>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</si>
  <si>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</si>
  <si>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</si>
  <si>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</si>
  <si>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</si>
  <si>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</si>
  <si>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</si>
  <si>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</si>
  <si>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</si>
  <si>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</si>
  <si>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</si>
  <si>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</si>
  <si>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</si>
  <si>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</si>
  <si>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</si>
  <si>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</si>
  <si>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</si>
  <si>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</si>
  <si>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</si>
  <si>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</si>
  <si>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</si>
  <si>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</si>
  <si>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</si>
  <si>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</si>
  <si>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</si>
  <si>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</si>
  <si>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</si>
  <si>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</si>
  <si>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</si>
  <si>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</si>
  <si>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</si>
  <si>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</si>
  <si>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</si>
  <si>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</si>
  <si>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</si>
  <si>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</si>
  <si>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</si>
  <si>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</si>
  <si>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</si>
  <si>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</si>
  <si>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</si>
  <si>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</si>
  <si>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</si>
  <si>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</si>
  <si>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</si>
  <si>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</si>
  <si>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</si>
  <si>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</si>
  <si>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</si>
  <si>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</si>
  <si>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</si>
  <si>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</si>
  <si>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</si>
  <si>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</si>
  <si>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</si>
  <si>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</si>
  <si>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</si>
  <si>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</si>
  <si>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</si>
  <si>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</si>
  <si>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</si>
  <si>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</si>
  <si>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</si>
  <si>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</si>
  <si>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</si>
  <si>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</si>
  <si>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</si>
  <si>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</si>
  <si>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</si>
  <si>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</si>
  <si>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</si>
  <si>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</si>
  <si>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</si>
  <si>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</si>
  <si>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</si>
  <si>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</si>
  <si>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</si>
  <si>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</si>
  <si>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</si>
  <si>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</si>
  <si>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</si>
  <si>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</si>
  <si>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</si>
  <si>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</si>
  <si>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</si>
  <si>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</si>
  <si>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</si>
  <si>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</si>
  <si>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</si>
  <si>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</si>
  <si>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</si>
  <si>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</si>
  <si>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</si>
  <si>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</si>
  <si>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</si>
  <si>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</si>
  <si>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</si>
  <si>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</si>
  <si>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</si>
  <si>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</si>
  <si>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</si>
  <si>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</si>
  <si>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</si>
  <si>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</si>
  <si>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</si>
  <si>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</si>
  <si>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</si>
  <si>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</si>
  <si>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</si>
  <si>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</si>
  <si>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</si>
  <si>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</si>
  <si>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</si>
  <si>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</si>
  <si>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</si>
  <si>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</si>
  <si>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</si>
  <si>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</si>
  <si>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</si>
  <si>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</si>
  <si>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</si>
  <si>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</si>
  <si>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</si>
  <si>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</si>
  <si>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</si>
  <si>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</si>
  <si>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</si>
  <si>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</si>
  <si>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</si>
  <si>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</si>
  <si>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</si>
  <si>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</si>
  <si>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</si>
  <si>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</si>
  <si>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</si>
  <si>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</si>
  <si>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</si>
  <si>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</si>
  <si>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</si>
  <si>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</si>
  <si>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</si>
  <si>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</si>
  <si>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</si>
  <si>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</si>
  <si>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</si>
  <si>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</si>
  <si>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</si>
  <si>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</si>
  <si>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</si>
  <si>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</si>
  <si>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</si>
  <si>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</si>
  <si>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</si>
  <si>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</si>
  <si>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</si>
  <si>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</si>
  <si>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</si>
  <si>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</si>
  <si>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</si>
  <si>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</si>
  <si>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</si>
  <si>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</si>
  <si>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</si>
  <si>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</si>
  <si>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</si>
  <si>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</si>
  <si>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</si>
  <si>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</si>
  <si>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</si>
  <si>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</si>
  <si>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</si>
  <si>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</si>
  <si>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</si>
  <si>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</si>
  <si>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</si>
  <si>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</si>
  <si>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</si>
  <si>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</si>
  <si>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</si>
  <si>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</si>
  <si>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</si>
  <si>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</si>
  <si>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</si>
  <si>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</si>
  <si>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</si>
  <si>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</si>
  <si>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</si>
  <si>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</si>
  <si>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</si>
  <si>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</si>
  <si>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</si>
  <si>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</si>
  <si>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</si>
  <si>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</si>
  <si>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</si>
  <si>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</si>
  <si>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</si>
  <si>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</si>
  <si>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</si>
  <si>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</si>
  <si>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</si>
  <si>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</si>
  <si>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</si>
  <si>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</si>
  <si>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</si>
  <si>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</si>
  <si>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</si>
  <si>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</si>
  <si>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</si>
  <si>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</si>
  <si>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</si>
  <si>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</si>
  <si>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</si>
  <si>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</si>
  <si>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</si>
  <si>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</si>
  <si>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</si>
  <si>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</si>
  <si>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</si>
  <si>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</si>
  <si>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</si>
  <si>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</si>
  <si>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</si>
  <si>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</si>
  <si>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</si>
  <si>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</si>
  <si>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</si>
  <si>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</si>
  <si>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</si>
  <si>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</si>
  <si>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</si>
  <si>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</si>
  <si>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</si>
  <si>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</si>
  <si>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</si>
  <si>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</si>
  <si>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</si>
  <si>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</si>
  <si>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</si>
  <si>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</si>
  <si>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</si>
  <si>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</si>
  <si>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</si>
  <si>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</si>
  <si>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</si>
  <si>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</si>
  <si>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</si>
  <si>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</si>
  <si>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</si>
  <si>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</si>
  <si>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</si>
  <si>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</si>
  <si>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</si>
  <si>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</si>
  <si>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</si>
  <si>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</si>
  <si>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</si>
  <si>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</si>
  <si>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</si>
  <si>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</si>
  <si>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</si>
  <si>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</si>
  <si>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</si>
  <si>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</si>
  <si>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</si>
  <si>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</si>
  <si>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</si>
  <si>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</si>
  <si>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</si>
  <si>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</si>
  <si>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</si>
  <si>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</si>
  <si>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</si>
  <si>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</si>
  <si>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</si>
  <si>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</si>
  <si>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</si>
  <si>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</si>
  <si>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</si>
  <si>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</si>
  <si>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</si>
  <si>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</si>
  <si>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</si>
  <si>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</si>
  <si>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</si>
  <si>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</si>
  <si>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</si>
  <si>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</si>
  <si>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</si>
  <si>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</si>
  <si>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</si>
  <si>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</si>
  <si>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</si>
  <si>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</si>
  <si>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</si>
  <si>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</si>
  <si>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</si>
  <si>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</si>
  <si>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</si>
  <si>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</si>
  <si>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</si>
  <si>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</si>
  <si>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</si>
  <si>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</si>
  <si>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</si>
  <si>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</si>
  <si>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</si>
  <si>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</si>
  <si>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</si>
  <si>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</si>
  <si>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</si>
  <si>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</si>
  <si>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</si>
  <si>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</si>
  <si>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</si>
  <si>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</si>
  <si>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</si>
  <si>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</si>
  <si>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</si>
  <si>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</si>
  <si>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</si>
  <si>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</si>
  <si>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</si>
  <si>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</si>
  <si>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</si>
  <si>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</si>
  <si>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</si>
  <si>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</si>
  <si>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</si>
  <si>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</si>
  <si>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</si>
  <si>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</si>
  <si>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</si>
  <si>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</si>
  <si>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</si>
  <si>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</si>
  <si>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</si>
  <si>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</si>
  <si>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</si>
  <si>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</si>
  <si>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</si>
  <si>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</si>
  <si>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</si>
  <si>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</si>
  <si>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</si>
  <si>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</si>
  <si>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</si>
  <si>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</si>
  <si>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</si>
  <si>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</si>
  <si>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</si>
  <si>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</si>
  <si>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</si>
  <si>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</si>
  <si>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</si>
  <si>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</si>
  <si>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</si>
  <si>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</si>
  <si>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</si>
  <si>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</si>
  <si>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</si>
  <si>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</si>
  <si>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</si>
  <si>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</si>
  <si>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</si>
  <si>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</si>
  <si>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</si>
  <si>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</si>
  <si>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</si>
  <si>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</si>
  <si>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</si>
  <si>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</si>
  <si>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</si>
  <si>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</si>
  <si>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</si>
  <si>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</si>
  <si>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</si>
  <si>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</si>
  <si>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</si>
  <si>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</si>
  <si>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</si>
  <si>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</si>
  <si>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</si>
  <si>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</si>
  <si>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</si>
  <si>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</si>
  <si>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</si>
  <si>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</si>
  <si>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</si>
  <si>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</si>
  <si>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</si>
  <si>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</si>
  <si>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</si>
  <si>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</si>
  <si>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</si>
  <si>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</si>
  <si>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</si>
  <si>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</si>
  <si>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</si>
  <si>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</si>
  <si>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</si>
  <si>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</si>
  <si>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</si>
  <si>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</si>
  <si>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</si>
  <si>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</si>
  <si>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</si>
  <si>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</si>
  <si>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</si>
  <si>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</si>
  <si>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</si>
  <si>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</si>
  <si>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</si>
  <si>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</si>
  <si>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</si>
  <si>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</si>
  <si>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</si>
  <si>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</si>
  <si>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</si>
  <si>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</si>
  <si>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</si>
  <si>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</si>
  <si>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</si>
  <si>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</si>
  <si>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</si>
  <si>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</si>
  <si>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</si>
  <si>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</si>
  <si>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</si>
  <si>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</si>
  <si>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</si>
  <si>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</si>
  <si>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</si>
  <si>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</si>
  <si>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</si>
  <si>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</si>
  <si>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</si>
  <si>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</si>
  <si>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</si>
  <si>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</si>
  <si>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</si>
  <si>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</si>
  <si>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</si>
  <si>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</si>
  <si>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</si>
  <si>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</si>
  <si>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</si>
  <si>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</si>
  <si>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</si>
  <si>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</si>
  <si>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</si>
  <si>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</si>
  <si>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</si>
  <si>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</si>
  <si>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</si>
  <si>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</si>
  <si>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</si>
  <si>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</si>
  <si>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</si>
  <si>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</si>
  <si>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</si>
  <si>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</si>
  <si>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</si>
  <si>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</si>
  <si>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</si>
  <si>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</si>
  <si>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</si>
  <si>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</si>
  <si>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</si>
  <si>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</si>
  <si>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</si>
  <si>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</si>
  <si>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</si>
  <si>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</si>
  <si>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</si>
  <si>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</si>
  <si>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</si>
  <si>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</si>
  <si>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</si>
  <si>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</si>
  <si>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</si>
  <si>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</si>
  <si>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</si>
  <si>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</si>
  <si>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</si>
  <si>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</si>
  <si>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</si>
  <si>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</si>
  <si>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</si>
  <si>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</si>
  <si>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</si>
  <si>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</si>
  <si>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</si>
  <si>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</si>
  <si>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</si>
  <si>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</si>
  <si>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</si>
  <si>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</si>
  <si>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</si>
  <si>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</si>
  <si>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</si>
  <si>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</si>
  <si>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</si>
  <si>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</si>
  <si>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</si>
  <si>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</si>
  <si>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</si>
  <si>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</si>
  <si>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</si>
  <si>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</si>
  <si>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</si>
  <si>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</si>
  <si>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</si>
  <si>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</si>
  <si>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</si>
  <si>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</si>
  <si>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</si>
  <si>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</si>
  <si>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</si>
  <si>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</si>
  <si>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</si>
  <si>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</si>
  <si>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</si>
  <si>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</si>
  <si>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</si>
  <si>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</si>
  <si>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</si>
  <si>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</si>
  <si>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</si>
  <si>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</si>
  <si>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</si>
  <si>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</si>
  <si>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</si>
  <si>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</si>
  <si>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</si>
  <si>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</si>
  <si>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</si>
  <si>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</si>
  <si>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</si>
  <si>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</si>
  <si>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</si>
  <si>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</si>
  <si>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</si>
  <si>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</si>
  <si>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</si>
  <si>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</si>
  <si>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</si>
  <si>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</si>
  <si>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</si>
  <si>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</si>
  <si>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</si>
  <si>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</si>
  <si>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</si>
  <si>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</si>
  <si>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</si>
  <si>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</si>
  <si>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</si>
  <si>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</si>
  <si>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</si>
  <si>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</si>
  <si>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</si>
  <si>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</si>
  <si>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</si>
  <si>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</si>
  <si>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</si>
  <si>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</si>
  <si>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</si>
  <si>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</si>
  <si>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</si>
  <si>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</si>
  <si>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</si>
  <si>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</si>
  <si>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</si>
  <si>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</si>
  <si>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</si>
  <si>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</si>
  <si>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</si>
  <si>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</si>
  <si>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</si>
  <si>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</si>
  <si>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</si>
  <si>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</si>
  <si>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</si>
  <si>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</si>
  <si>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</si>
  <si>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</si>
  <si>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</si>
  <si>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</si>
  <si>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</si>
  <si>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</si>
  <si>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</si>
  <si>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</si>
  <si>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</si>
  <si>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</si>
  <si>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</si>
  <si>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</si>
  <si>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</si>
  <si>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</si>
  <si>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</si>
  <si>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</si>
  <si>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</si>
  <si>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</si>
  <si>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</si>
  <si>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</si>
  <si>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</si>
  <si>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</si>
  <si>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</si>
  <si>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</si>
  <si>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</si>
  <si>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</si>
  <si>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</si>
  <si>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</si>
  <si>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</si>
  <si>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</si>
  <si>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</si>
  <si>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</si>
  <si>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</si>
  <si>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</si>
  <si>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</si>
  <si>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</si>
  <si>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</si>
  <si>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</si>
  <si>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</si>
  <si>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</si>
  <si>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</si>
  <si>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</si>
  <si>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</si>
  <si>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</si>
  <si>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</si>
  <si>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</si>
  <si>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</si>
  <si>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</si>
  <si>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</si>
  <si>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</si>
  <si>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</si>
  <si>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</si>
  <si>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</si>
  <si>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</si>
  <si>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</si>
  <si>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</si>
  <si>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</si>
  <si>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</si>
  <si>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</si>
  <si>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</si>
  <si>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</si>
  <si>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</si>
  <si>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</si>
  <si>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</si>
  <si>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</si>
  <si>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</si>
  <si>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</si>
  <si>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</si>
  <si>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</si>
  <si>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</si>
  <si>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</si>
  <si>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</si>
  <si>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</si>
  <si>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</si>
  <si>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</si>
  <si>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</si>
  <si>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</si>
  <si>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</si>
  <si>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</si>
  <si>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</si>
  <si>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</si>
  <si>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</si>
  <si>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</si>
  <si>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</si>
  <si>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</si>
  <si>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</si>
  <si>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</si>
  <si>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</si>
  <si>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</si>
  <si>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</si>
  <si>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</si>
  <si>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</si>
  <si>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</si>
  <si>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</si>
  <si>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</si>
  <si>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</si>
  <si>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</si>
  <si>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</si>
  <si>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</si>
  <si>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</si>
  <si>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</si>
  <si>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</si>
  <si>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</si>
  <si>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</si>
  <si>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</si>
  <si>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</si>
  <si>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</si>
  <si>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</si>
  <si>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</si>
  <si>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</si>
  <si>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</si>
  <si>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</si>
  <si>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</si>
  <si>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</si>
  <si>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</si>
  <si>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</si>
  <si>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</si>
  <si>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</si>
  <si>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</si>
  <si>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</si>
  <si>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</si>
  <si>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</si>
  <si>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</si>
  <si>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</si>
  <si>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</si>
  <si>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</si>
  <si>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</si>
  <si>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</si>
  <si>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</si>
  <si>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</si>
  <si>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</si>
  <si>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</si>
  <si>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</si>
  <si>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</si>
  <si>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</si>
  <si>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</si>
  <si>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</si>
  <si>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</si>
  <si>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</si>
  <si>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</si>
  <si>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</si>
  <si>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</si>
  <si>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</si>
  <si>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</si>
  <si>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</si>
  <si>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</si>
  <si>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</si>
  <si>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</si>
  <si>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</si>
  <si>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</si>
  <si>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</si>
  <si>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</si>
  <si>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</si>
  <si>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</si>
  <si>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</si>
  <si>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</si>
  <si>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</si>
  <si>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</si>
  <si>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</si>
  <si>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</si>
  <si>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</si>
  <si>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</si>
  <si>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</si>
  <si>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</si>
  <si>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</si>
  <si>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</si>
  <si>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</si>
  <si>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</si>
  <si>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</si>
  <si>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</si>
  <si>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</si>
  <si>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</si>
  <si>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</si>
  <si>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</si>
  <si>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</si>
  <si>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</si>
  <si>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</si>
  <si>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</si>
  <si>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</si>
  <si>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</si>
  <si>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</si>
  <si>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</si>
  <si>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</si>
  <si>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</si>
  <si>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</si>
  <si>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</si>
  <si>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</si>
  <si>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</si>
  <si>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</si>
  <si>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</si>
  <si>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</si>
  <si>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</si>
  <si>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</si>
  <si>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</si>
  <si>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</si>
  <si>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</si>
  <si>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</si>
  <si>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</si>
  <si>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</si>
  <si>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</si>
  <si>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</si>
  <si>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</si>
  <si>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</si>
  <si>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</si>
  <si>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</si>
  <si>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</si>
  <si>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</si>
  <si>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</si>
  <si>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</si>
  <si>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</si>
  <si>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</si>
  <si>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</si>
  <si>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</si>
  <si>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</si>
  <si>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</si>
  <si>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</si>
  <si>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</si>
  <si>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</si>
  <si>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</si>
  <si>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</si>
  <si>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</si>
  <si>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</si>
  <si>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</si>
  <si>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</si>
  <si>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</si>
  <si>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</si>
  <si>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</si>
  <si>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</si>
  <si>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</si>
  <si>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</si>
  <si>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</si>
  <si>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</si>
  <si>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</si>
  <si>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</si>
  <si>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</si>
  <si>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</si>
  <si>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</si>
  <si>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</si>
  <si>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</si>
  <si>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</si>
  <si>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</si>
  <si>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</si>
  <si>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</si>
  <si>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</si>
  <si>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</si>
  <si>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</si>
  <si>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</si>
  <si>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</si>
  <si>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</si>
  <si>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</si>
  <si>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</si>
  <si>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</si>
  <si>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</si>
  <si>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</si>
  <si>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</si>
  <si>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</si>
  <si>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</si>
  <si>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</si>
  <si>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</si>
  <si>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</si>
  <si>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</si>
  <si>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</si>
  <si>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</si>
  <si>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</si>
  <si>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</si>
  <si>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</si>
  <si>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</si>
  <si>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</si>
  <si>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</si>
  <si>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</si>
  <si>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</si>
  <si>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</si>
  <si>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</si>
  <si>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</si>
  <si>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</si>
  <si>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</si>
  <si>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</si>
  <si>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</si>
  <si>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</si>
  <si>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</si>
  <si>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</si>
  <si>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</si>
  <si>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</si>
  <si>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</si>
  <si>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</si>
  <si>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</si>
  <si>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</si>
  <si>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</si>
  <si>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</si>
  <si>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</si>
  <si>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</si>
  <si>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</si>
  <si>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</si>
  <si>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</si>
  <si>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</si>
  <si>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</si>
  <si>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</si>
  <si>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</si>
  <si>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</si>
  <si>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</si>
  <si>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</si>
  <si>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</si>
  <si>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</si>
  <si>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</si>
  <si>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</si>
  <si>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</si>
  <si>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</si>
  <si>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</si>
  <si>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</si>
  <si>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</si>
  <si>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</si>
  <si>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</si>
  <si>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</si>
  <si>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</si>
  <si>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</si>
  <si>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</si>
  <si>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</si>
  <si>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</si>
  <si>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</si>
  <si>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</si>
  <si>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</si>
  <si>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</si>
  <si>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</si>
  <si>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</si>
  <si>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</si>
  <si>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</si>
  <si>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</si>
  <si>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</si>
  <si>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</si>
  <si>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</si>
  <si>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</si>
  <si>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</si>
  <si>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</si>
  <si>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</si>
  <si>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</si>
  <si>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</si>
  <si>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</si>
  <si>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</si>
  <si>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</si>
  <si>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</si>
  <si>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</si>
  <si>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</si>
  <si>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</si>
  <si>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</si>
  <si>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</si>
  <si>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</si>
  <si>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</si>
  <si>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</si>
  <si>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</si>
  <si>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</si>
  <si>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</si>
  <si>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</si>
  <si>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</si>
  <si>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</si>
  <si>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</si>
  <si>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</si>
  <si>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</si>
  <si>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</si>
  <si>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</si>
  <si>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</si>
  <si>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</si>
  <si>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</si>
  <si>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</si>
  <si>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</si>
  <si>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</si>
  <si>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</si>
  <si>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</si>
  <si>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</si>
  <si>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</si>
  <si>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</si>
  <si>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</si>
  <si>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</si>
  <si>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</si>
  <si>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</si>
  <si>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</si>
  <si>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</si>
  <si>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</si>
  <si>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</si>
  <si>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</si>
  <si>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</si>
  <si>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</si>
  <si>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</si>
  <si>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</si>
  <si>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</si>
  <si>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</si>
  <si>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</si>
  <si>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</si>
  <si>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</si>
  <si>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</si>
  <si>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</si>
  <si>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</si>
  <si>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</si>
  <si>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</si>
  <si>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</si>
  <si>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</si>
  <si>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</si>
  <si>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</si>
  <si>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</si>
  <si>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</si>
  <si>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</si>
  <si>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</si>
  <si>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</si>
  <si>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</si>
  <si>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</si>
  <si>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</si>
  <si>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</si>
  <si>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</si>
  <si>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</si>
  <si>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</si>
  <si>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</si>
  <si>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</si>
  <si>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</si>
  <si>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</si>
  <si>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</si>
  <si>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</si>
  <si>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</si>
  <si>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</si>
  <si>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</si>
  <si>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</si>
  <si>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</si>
  <si>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</si>
  <si>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</si>
  <si>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</si>
  <si>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</si>
  <si>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</si>
  <si>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</si>
  <si>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</si>
  <si>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</si>
  <si>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</si>
  <si>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</si>
  <si>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</si>
  <si>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</si>
  <si>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</si>
  <si>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</si>
  <si>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</si>
  <si>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</si>
  <si>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</si>
  <si>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</si>
  <si>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</si>
  <si>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</si>
  <si>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</si>
  <si>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</si>
  <si>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</si>
  <si>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</si>
  <si>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</si>
  <si>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</si>
  <si>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</si>
  <si>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</si>
  <si>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</si>
  <si>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</si>
  <si>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</si>
  <si>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</si>
  <si>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</si>
  <si>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</si>
  <si>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</si>
  <si>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</si>
  <si>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</si>
  <si>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</si>
  <si>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</si>
  <si>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</si>
  <si>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</si>
  <si>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</si>
  <si>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</si>
  <si>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</si>
  <si>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</si>
  <si>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</si>
  <si>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</si>
  <si>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</si>
  <si>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</si>
  <si>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</si>
  <si>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</si>
  <si>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</si>
  <si>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</si>
  <si>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</si>
  <si>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</si>
  <si>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</si>
  <si>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</si>
  <si>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</si>
  <si>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</si>
  <si>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</si>
  <si>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</si>
  <si>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</si>
  <si>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</si>
  <si>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</si>
  <si>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</si>
  <si>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</si>
  <si>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</si>
  <si>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</si>
  <si>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</si>
  <si>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</si>
  <si>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</si>
  <si>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</si>
  <si>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</si>
  <si>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</si>
  <si>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</si>
  <si>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</si>
  <si>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</si>
  <si>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</si>
  <si>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</si>
  <si>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</si>
  <si>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</si>
  <si>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</si>
  <si>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</si>
  <si>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</si>
  <si>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</si>
  <si>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</si>
  <si>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</si>
  <si>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</si>
  <si>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</si>
  <si>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</si>
  <si>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</si>
  <si>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</si>
  <si>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</si>
  <si>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</si>
  <si>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</si>
  <si>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</si>
  <si>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</si>
  <si>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</si>
  <si>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</si>
  <si>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</si>
  <si>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</si>
  <si>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</si>
  <si>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</si>
  <si>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</si>
  <si>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</si>
  <si>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</si>
  <si>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</si>
  <si>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</si>
  <si>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</si>
  <si>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</si>
  <si>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</si>
  <si>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</si>
  <si>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</si>
  <si>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</si>
  <si>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</si>
  <si>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</si>
  <si>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</si>
  <si>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</si>
  <si>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</si>
  <si>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</si>
  <si>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</si>
  <si>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</si>
  <si>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</si>
  <si>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</si>
  <si>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</si>
  <si>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</si>
  <si>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</si>
  <si>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</si>
  <si>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</si>
  <si>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</si>
  <si>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</si>
  <si>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</si>
  <si>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</si>
  <si>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</si>
  <si>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</si>
  <si>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</si>
  <si>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</si>
  <si>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</si>
  <si>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</si>
  <si>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</si>
  <si>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</si>
  <si>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</si>
  <si>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</si>
  <si>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</si>
  <si>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</si>
  <si>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</si>
  <si>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</si>
  <si>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</si>
  <si>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</si>
  <si>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</si>
  <si>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</si>
  <si>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</si>
  <si>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</si>
  <si>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</si>
  <si>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</si>
  <si>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</si>
  <si>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</si>
  <si>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</si>
  <si>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</si>
  <si>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</si>
  <si>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</si>
  <si>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</si>
  <si>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</si>
  <si>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</si>
  <si>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</si>
  <si>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</si>
  <si>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</si>
  <si>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</si>
  <si>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</si>
  <si>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</si>
  <si>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</si>
  <si>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</si>
  <si>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</si>
  <si>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</si>
  <si>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</si>
  <si>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</si>
  <si>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</si>
  <si>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</si>
  <si>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</si>
  <si>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</si>
  <si>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</si>
  <si>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</si>
  <si>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</si>
  <si>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</si>
  <si>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</si>
  <si>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</si>
  <si>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</si>
  <si>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</si>
  <si>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</si>
  <si>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</si>
  <si>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</si>
  <si>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</si>
  <si>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</si>
  <si>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</si>
  <si>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</si>
  <si>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</si>
  <si>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</si>
  <si>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</si>
  <si>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</si>
  <si>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</si>
  <si>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</si>
  <si>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</si>
  <si>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</si>
  <si>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</si>
  <si>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</si>
  <si>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</si>
  <si>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</si>
  <si>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</si>
  <si>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</si>
  <si>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</si>
  <si>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</si>
  <si>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</si>
  <si>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</si>
  <si>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</si>
  <si>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</si>
  <si>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</si>
  <si>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</si>
  <si>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</si>
  <si>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</si>
  <si>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</si>
  <si>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</si>
  <si>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</si>
  <si>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</si>
  <si>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</si>
  <si>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</si>
  <si>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</si>
  <si>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</si>
  <si>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</si>
  <si>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</si>
  <si>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</si>
  <si>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</si>
  <si>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</si>
  <si>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</si>
  <si>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</si>
  <si>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</si>
  <si>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</si>
  <si>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</si>
  <si>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</si>
  <si>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</si>
  <si>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</si>
  <si>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</si>
  <si>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</si>
  <si>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</si>
  <si>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</si>
  <si>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</si>
  <si>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</si>
  <si>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</si>
  <si>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</si>
  <si>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</si>
  <si>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</si>
  <si>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</si>
  <si>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</si>
  <si>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</si>
  <si>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</si>
  <si>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</si>
  <si>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</si>
  <si>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</si>
  <si>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</si>
  <si>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</si>
  <si>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</si>
  <si>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</si>
  <si>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</si>
  <si>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</si>
  <si>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</si>
  <si>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</si>
  <si>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</si>
  <si>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</si>
  <si>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</si>
  <si>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</si>
  <si>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</si>
  <si>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</si>
  <si>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</si>
  <si>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</si>
  <si>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</si>
  <si>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</si>
  <si>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</si>
  <si>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</si>
  <si>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</si>
  <si>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</si>
  <si>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</si>
  <si>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</si>
  <si>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</si>
  <si>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</si>
  <si>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</si>
  <si>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</si>
  <si>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</si>
  <si>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</si>
  <si>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</si>
  <si>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</si>
  <si>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</si>
  <si>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</si>
  <si>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</si>
  <si>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</si>
  <si>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</si>
  <si>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</si>
  <si>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</si>
  <si>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</si>
  <si>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</si>
  <si>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</si>
  <si>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</si>
  <si>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</si>
  <si>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</si>
  <si>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</si>
  <si>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</si>
  <si>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</si>
  <si>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</si>
  <si>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</si>
  <si>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</si>
  <si>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</si>
  <si>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</si>
  <si>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</si>
  <si>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</si>
  <si>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</si>
  <si>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</si>
  <si>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</si>
  <si>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</si>
  <si>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</si>
  <si>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</si>
  <si>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</si>
  <si>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</si>
  <si>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</si>
  <si>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</si>
  <si>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</si>
  <si>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</si>
  <si>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</si>
  <si>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</si>
  <si>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</si>
  <si>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</si>
  <si>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</si>
  <si>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</si>
  <si>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</si>
  <si>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</si>
  <si>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</si>
  <si>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</si>
  <si>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</si>
  <si>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</si>
  <si>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</si>
  <si>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</si>
  <si>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</si>
  <si>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</si>
  <si>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</si>
  <si>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</si>
  <si>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</si>
  <si>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</si>
  <si>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</si>
  <si>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</si>
  <si>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</si>
  <si>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</si>
  <si>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</si>
  <si>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</si>
  <si>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</si>
  <si>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</si>
  <si>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</si>
  <si>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</si>
  <si>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</si>
  <si>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</si>
  <si>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</si>
  <si>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</si>
  <si>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</si>
  <si>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</si>
  <si>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</si>
  <si>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</si>
  <si>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</si>
  <si>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</si>
  <si>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</si>
  <si>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</si>
  <si>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</si>
  <si>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</si>
  <si>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</si>
  <si>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</si>
  <si>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</si>
  <si>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</si>
  <si>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</si>
  <si>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</si>
  <si>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</si>
  <si>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</si>
  <si>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</si>
  <si>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</si>
  <si>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</si>
  <si>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</si>
  <si>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</si>
  <si>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</si>
  <si>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</si>
  <si>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</si>
  <si>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</si>
  <si>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</si>
  <si>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</si>
  <si>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</si>
  <si>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</si>
  <si>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</si>
  <si>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</si>
  <si>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</si>
  <si>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</si>
  <si>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</si>
  <si>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</si>
  <si>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</si>
  <si>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</si>
  <si>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</si>
  <si>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</si>
  <si>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</si>
  <si>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</si>
  <si>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</si>
  <si>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</si>
  <si>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</si>
  <si>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</si>
  <si>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</si>
  <si>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</si>
  <si>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</si>
  <si>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</si>
  <si>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</si>
  <si>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</si>
  <si>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</si>
  <si>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</si>
  <si>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</si>
  <si>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</si>
  <si>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</si>
  <si>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</si>
  <si>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</si>
  <si>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</si>
  <si>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</si>
  <si>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</si>
  <si>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</si>
  <si>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</si>
  <si>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</si>
  <si>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</si>
  <si>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</si>
  <si>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</si>
  <si>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</si>
  <si>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</si>
  <si>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</si>
  <si>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</si>
  <si>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</si>
  <si>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</si>
  <si>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</si>
  <si>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</si>
  <si>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</si>
  <si>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</si>
  <si>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</si>
  <si>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</si>
  <si>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</si>
  <si>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</si>
  <si>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</si>
  <si>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</si>
  <si>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</si>
  <si>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</si>
  <si>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</si>
  <si>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</si>
  <si>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</si>
  <si>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</si>
  <si>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</si>
  <si>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</si>
  <si>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</si>
  <si>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</si>
  <si>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</si>
  <si>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</si>
  <si>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</si>
  <si>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</si>
  <si>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</si>
  <si>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</si>
  <si>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</si>
  <si>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</si>
  <si>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</si>
  <si>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</si>
  <si>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</si>
  <si>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</si>
  <si>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</si>
  <si>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</si>
  <si>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</si>
  <si>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</si>
  <si>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</si>
  <si>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</si>
  <si>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</si>
  <si>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</si>
  <si>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</si>
  <si>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</si>
  <si>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</si>
  <si>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</si>
  <si>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</si>
  <si>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</si>
  <si>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</si>
  <si>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</si>
  <si>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</si>
  <si>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</si>
  <si>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</si>
  <si>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</si>
  <si>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</si>
  <si>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</si>
  <si>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</si>
  <si>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</si>
  <si>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</si>
  <si>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</si>
  <si>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</si>
  <si>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</si>
  <si>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</si>
  <si>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</si>
  <si>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</si>
  <si>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</si>
  <si>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</si>
  <si>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</si>
  <si>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</si>
  <si>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</si>
  <si>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</si>
  <si>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</si>
  <si>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</si>
  <si>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</si>
  <si>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</si>
  <si>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</si>
  <si>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</si>
  <si>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</si>
  <si>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</si>
  <si>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</si>
  <si>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</si>
  <si>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</si>
  <si>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</si>
  <si>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</si>
  <si>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</si>
  <si>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</si>
  <si>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</si>
  <si>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</si>
  <si>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</si>
  <si>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</si>
  <si>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</si>
  <si>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</si>
  <si>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</si>
  <si>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</si>
  <si>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</si>
  <si>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</si>
  <si>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</si>
  <si>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</si>
  <si>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</si>
  <si>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</si>
  <si>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</si>
  <si>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</si>
  <si>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</si>
  <si>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</si>
  <si>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</si>
  <si>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</si>
  <si>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</si>
  <si>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</si>
  <si>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</si>
  <si>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</si>
  <si>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</si>
  <si>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</si>
  <si>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</si>
  <si>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</si>
  <si>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</si>
  <si>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</si>
  <si>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</si>
  <si>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</si>
  <si>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</si>
  <si>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</si>
  <si>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</si>
  <si>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</si>
  <si>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</si>
  <si>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</si>
  <si>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</si>
  <si>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</si>
  <si>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</si>
  <si>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</si>
  <si>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</si>
  <si>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</si>
  <si>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</si>
  <si>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</si>
  <si>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</si>
  <si>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</si>
  <si>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</si>
  <si>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</si>
  <si>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</si>
  <si>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</si>
  <si>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</si>
  <si>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</si>
  <si>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</si>
  <si>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</si>
  <si>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</si>
  <si>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</si>
  <si>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</si>
  <si>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</si>
  <si>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</si>
  <si>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</si>
  <si>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</si>
  <si>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</si>
  <si>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</si>
  <si>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</si>
  <si>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</si>
  <si>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</si>
  <si>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</si>
  <si>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</si>
  <si>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</si>
  <si>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</si>
  <si>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</si>
  <si>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</si>
  <si>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</si>
  <si>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</si>
  <si>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</si>
  <si>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</si>
  <si>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</si>
  <si>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</si>
  <si>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</si>
  <si>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</si>
  <si>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</si>
  <si>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</si>
  <si>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</si>
  <si>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</si>
  <si>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</si>
  <si>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</si>
  <si>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</si>
  <si>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</si>
  <si>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</si>
  <si>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</si>
  <si>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</si>
  <si>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</si>
  <si>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</si>
  <si>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</si>
  <si>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</si>
  <si>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</si>
  <si>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</si>
  <si>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</si>
  <si>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</si>
  <si>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</si>
  <si>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</si>
  <si>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</si>
  <si>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</si>
  <si>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</si>
  <si>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</si>
  <si>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</si>
  <si>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</si>
  <si>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</si>
  <si>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</si>
  <si>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</si>
  <si>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</si>
  <si>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</si>
  <si>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</si>
  <si>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</si>
  <si>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</si>
  <si>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</si>
  <si>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</si>
  <si>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</si>
  <si>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</si>
  <si>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</si>
  <si>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</si>
  <si>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</si>
  <si>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</si>
  <si>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</si>
  <si>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</si>
  <si>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</si>
  <si>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</si>
  <si>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</si>
  <si>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</si>
  <si>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</si>
  <si>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</si>
  <si>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</si>
  <si>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</si>
  <si>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</si>
  <si>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</si>
  <si>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</si>
  <si>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</si>
  <si>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</si>
  <si>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</si>
  <si>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</si>
  <si>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</si>
  <si>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</si>
  <si>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</si>
  <si>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</si>
  <si>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</si>
  <si>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</si>
  <si>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</si>
  <si>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</si>
  <si>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</si>
  <si>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</si>
  <si>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</si>
  <si>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</si>
  <si>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</si>
  <si>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</si>
  <si>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</si>
  <si>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</si>
  <si>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</si>
  <si>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</si>
  <si>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</si>
  <si>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</si>
  <si>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</si>
  <si>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</si>
  <si>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</si>
  <si>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</si>
  <si>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</si>
  <si>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</si>
  <si>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</si>
  <si>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</si>
  <si>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</si>
  <si>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</si>
  <si>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</si>
  <si>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</si>
  <si>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</si>
  <si>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</si>
  <si>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</si>
  <si>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</si>
  <si>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</si>
  <si>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</si>
  <si>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</si>
  <si>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</si>
  <si>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</si>
  <si>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</si>
  <si>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</si>
  <si>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</si>
  <si>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</si>
  <si>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</si>
  <si>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</si>
  <si>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</si>
  <si>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</si>
  <si>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</si>
  <si>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</si>
  <si>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</si>
  <si>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</si>
  <si>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</si>
  <si>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</si>
  <si>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</si>
  <si>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</si>
  <si>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</si>
  <si>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</si>
  <si>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</si>
  <si>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</si>
  <si>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</si>
  <si>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</si>
  <si>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</si>
  <si>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</si>
  <si>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</si>
  <si>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</si>
  <si>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</si>
  <si>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</si>
  <si>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</si>
  <si>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</si>
  <si>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</si>
  <si>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</si>
  <si>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</si>
  <si>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</si>
  <si>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</si>
  <si>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</si>
  <si>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</si>
  <si>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</si>
  <si>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</si>
  <si>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</si>
  <si>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</si>
  <si>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</si>
  <si>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</si>
  <si>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</si>
  <si>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</si>
  <si>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</si>
  <si>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</si>
  <si>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</si>
  <si>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</si>
  <si>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</si>
  <si>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</si>
  <si>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</si>
  <si>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</si>
  <si>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</si>
  <si>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</si>
  <si>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</si>
  <si>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</si>
  <si>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</si>
  <si>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</si>
  <si>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</si>
  <si>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</si>
  <si>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</si>
  <si>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</si>
  <si>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</si>
  <si>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</si>
  <si>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</si>
  <si>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</si>
  <si>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</si>
  <si>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</si>
  <si>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</si>
  <si>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</si>
  <si>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</si>
  <si>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</si>
  <si>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</si>
  <si>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</si>
  <si>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</si>
  <si>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</si>
  <si>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</si>
  <si>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</si>
  <si>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</si>
  <si>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</si>
  <si>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</si>
  <si>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</si>
  <si>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</si>
  <si>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</si>
  <si>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</si>
  <si>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</si>
  <si>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</si>
  <si>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</si>
  <si>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</si>
  <si>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</si>
  <si>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</si>
  <si>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</si>
  <si>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</si>
  <si>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</si>
  <si>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</si>
  <si>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</si>
  <si>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</si>
  <si>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</si>
  <si>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</si>
  <si>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</si>
  <si>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</si>
  <si>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</si>
  <si>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</si>
  <si>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</si>
  <si>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</si>
  <si>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</si>
  <si>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</si>
  <si>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</si>
  <si>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</si>
  <si>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</si>
  <si>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</si>
  <si>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</si>
  <si>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</si>
  <si>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</si>
  <si>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</si>
  <si>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</si>
  <si>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</si>
  <si>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</si>
  <si>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</si>
  <si>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</si>
  <si>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</si>
  <si>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</si>
  <si>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</si>
  <si>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</si>
  <si>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</si>
  <si>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</si>
  <si>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</si>
  <si>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</si>
  <si>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</si>
  <si>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</si>
  <si>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</si>
  <si>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</si>
  <si>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</si>
  <si>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</si>
  <si>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</si>
  <si>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</si>
  <si>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</si>
  <si>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</si>
  <si>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</si>
  <si>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</si>
  <si>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</si>
  <si>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</si>
  <si>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</si>
  <si>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</si>
  <si>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</si>
  <si>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</si>
  <si>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</si>
  <si>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</si>
  <si>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</si>
  <si>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</si>
  <si>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</si>
  <si>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</si>
  <si>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</si>
  <si>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</si>
  <si>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</si>
  <si>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</si>
  <si>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</si>
  <si>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</si>
  <si>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</si>
  <si>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</si>
  <si>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</si>
  <si>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</si>
  <si>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</si>
  <si>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</si>
  <si>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</si>
  <si>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</si>
  <si>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</si>
  <si>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</si>
  <si>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</si>
  <si>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</si>
  <si>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</si>
  <si>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</si>
  <si>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</si>
  <si>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</si>
  <si>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</si>
  <si>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</si>
  <si>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</si>
  <si>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</si>
  <si>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</si>
  <si>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</si>
  <si>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</si>
  <si>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</si>
  <si>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</si>
  <si>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</si>
  <si>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</si>
  <si>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</si>
  <si>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</si>
  <si>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</si>
  <si>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</si>
  <si>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</si>
  <si>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</si>
  <si>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</si>
  <si>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</si>
  <si>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</si>
  <si>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</si>
  <si>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</si>
  <si>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</si>
  <si>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</si>
  <si>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</si>
  <si>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</si>
  <si>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</si>
  <si>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</si>
  <si>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</si>
  <si>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</si>
  <si>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</si>
  <si>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</si>
  <si>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</si>
  <si>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</si>
  <si>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</si>
  <si>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</si>
  <si>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</si>
  <si>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</si>
  <si>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</si>
  <si>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</si>
  <si>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</si>
  <si>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</si>
  <si>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</si>
  <si>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</si>
  <si>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</si>
  <si>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</si>
  <si>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</si>
  <si>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</si>
  <si>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</si>
  <si>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</si>
  <si>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</si>
  <si>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</si>
  <si>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</si>
  <si>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</si>
  <si>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</si>
  <si>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</si>
  <si>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</si>
  <si>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</si>
  <si>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</si>
  <si>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</si>
  <si>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</si>
  <si>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</si>
  <si>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</si>
  <si>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</si>
  <si>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</si>
  <si>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</si>
  <si>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</si>
  <si>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</si>
  <si>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</si>
  <si>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</si>
  <si>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</si>
  <si>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</si>
  <si>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</si>
  <si>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</si>
  <si>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</si>
  <si>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</si>
  <si>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</si>
  <si>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</si>
  <si>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</si>
  <si>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</si>
  <si>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</si>
  <si>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</si>
  <si>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</si>
  <si>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</si>
  <si>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</si>
  <si>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</si>
  <si>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</si>
  <si>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</si>
  <si>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</si>
  <si>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</si>
  <si>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</si>
  <si>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</si>
  <si>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</si>
  <si>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</si>
  <si>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</si>
  <si>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</si>
  <si>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</si>
  <si>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</si>
  <si>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</si>
  <si>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</si>
  <si>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</si>
  <si>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</si>
  <si>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</si>
  <si>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</si>
  <si>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</si>
  <si>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</si>
  <si>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</si>
  <si>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</si>
  <si>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</si>
  <si>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</si>
  <si>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</si>
  <si>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</si>
  <si>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</si>
  <si>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</si>
  <si>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</si>
  <si>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</si>
  <si>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</si>
  <si>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</si>
  <si>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</si>
  <si>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</si>
  <si>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</si>
  <si>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</si>
  <si>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</si>
  <si>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</si>
  <si>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</si>
  <si>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</si>
  <si>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</si>
  <si>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</si>
  <si>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</si>
  <si>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</si>
  <si>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</si>
  <si>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</si>
  <si>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</si>
  <si>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</si>
  <si>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</si>
  <si>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</si>
  <si>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</si>
  <si>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</si>
  <si>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</si>
  <si>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</si>
  <si>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</si>
  <si>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</si>
  <si>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</si>
  <si>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</si>
  <si>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</si>
  <si>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</si>
  <si>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</si>
  <si>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</si>
  <si>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</si>
  <si>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</si>
  <si>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</si>
  <si>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</si>
  <si>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</si>
  <si>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</si>
  <si>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</si>
  <si>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</si>
  <si>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</si>
  <si>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</si>
  <si>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</si>
  <si>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</si>
  <si>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</si>
  <si>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</si>
  <si>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</si>
  <si>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</si>
  <si>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</si>
  <si>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</si>
  <si>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</si>
  <si>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</si>
  <si>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</si>
  <si>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</si>
  <si>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</si>
  <si>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</si>
  <si>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</si>
  <si>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</si>
  <si>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</si>
  <si>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</si>
  <si>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</si>
  <si>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</si>
  <si>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</si>
  <si>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</si>
  <si>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</si>
  <si>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</si>
  <si>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</si>
  <si>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</si>
  <si>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</si>
  <si>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</si>
  <si>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</si>
  <si>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</si>
  <si>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</si>
  <si>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</si>
  <si>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</si>
  <si>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</si>
  <si>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</si>
  <si>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</si>
  <si>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</si>
  <si>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</si>
  <si>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</si>
  <si>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</si>
  <si>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</si>
  <si>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</si>
  <si>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</si>
  <si>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</si>
  <si>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</si>
  <si>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</si>
  <si>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</si>
  <si>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</si>
  <si>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</si>
  <si>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</si>
  <si>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</si>
  <si>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</si>
  <si>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</si>
  <si>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</si>
  <si>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</si>
  <si>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</si>
  <si>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</si>
  <si>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</si>
  <si>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</si>
  <si>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</si>
  <si>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</si>
  <si>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</si>
  <si>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</si>
  <si>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</si>
  <si>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</si>
  <si>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</si>
  <si>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</si>
  <si>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</si>
  <si>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</si>
  <si>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</si>
  <si>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</si>
  <si>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</si>
  <si>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</si>
  <si>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</si>
  <si>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</si>
  <si>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</si>
  <si>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</si>
  <si>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</si>
  <si>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</si>
  <si>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</si>
  <si>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</si>
  <si>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</si>
  <si>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</si>
  <si>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</si>
  <si>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</si>
  <si>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</si>
  <si>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</si>
  <si>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</si>
  <si>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</si>
  <si>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</si>
  <si>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</si>
  <si>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</si>
  <si>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</si>
  <si>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</si>
  <si>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</si>
  <si>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</si>
  <si>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</si>
  <si>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</si>
  <si>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</si>
  <si>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</si>
  <si>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</si>
  <si>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</si>
  <si>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</si>
  <si>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</si>
  <si>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</si>
  <si>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</si>
  <si>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</si>
  <si>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</si>
  <si>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</si>
  <si>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</si>
  <si>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</si>
  <si>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</si>
  <si>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</si>
  <si>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</si>
  <si>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</si>
  <si>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</si>
  <si>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</si>
  <si>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</si>
  <si>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</si>
  <si>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</si>
  <si>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</si>
  <si>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</si>
  <si>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</si>
  <si>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</si>
  <si>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</si>
  <si>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</si>
  <si>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</si>
  <si>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</si>
  <si>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</si>
  <si>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</si>
  <si>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</si>
  <si>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</si>
  <si>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</si>
  <si>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</si>
  <si>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</si>
  <si>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</si>
  <si>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</si>
  <si>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</si>
  <si>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</si>
  <si>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</si>
  <si>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</si>
  <si>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</si>
  <si>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</si>
  <si>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</si>
  <si>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</si>
  <si>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</si>
  <si>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</si>
  <si>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</si>
  <si>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</si>
  <si>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</si>
  <si>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</si>
  <si>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</si>
  <si>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</si>
  <si>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</si>
  <si>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</si>
  <si>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</si>
  <si>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</si>
  <si>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</si>
  <si>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</si>
  <si>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</si>
  <si>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</si>
  <si>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</si>
  <si>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</si>
  <si>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</si>
  <si>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</si>
  <si>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</si>
  <si>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</si>
  <si>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</si>
  <si>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</si>
  <si>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</si>
  <si>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</si>
  <si>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</si>
  <si>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</si>
  <si>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</si>
  <si>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</si>
  <si>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</si>
  <si>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</si>
  <si>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</si>
  <si>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</si>
  <si>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</si>
  <si>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</si>
  <si>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</si>
  <si>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</si>
  <si>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</si>
  <si>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</si>
  <si>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</si>
  <si>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</si>
  <si>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</si>
  <si>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</si>
  <si>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</si>
  <si>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</si>
  <si>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</si>
  <si>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</si>
  <si>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</si>
  <si>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</si>
  <si>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</si>
  <si>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</si>
  <si>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</si>
  <si>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</si>
  <si>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</si>
  <si>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</si>
  <si>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</si>
  <si>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</si>
  <si>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</si>
  <si>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</si>
  <si>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</si>
  <si>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</si>
  <si>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</si>
  <si>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</si>
  <si>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</si>
  <si>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</si>
  <si>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</si>
  <si>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</si>
  <si>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</si>
  <si>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</si>
  <si>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</si>
  <si>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</si>
  <si>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</si>
  <si>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</si>
  <si>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</si>
  <si>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</si>
  <si>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</si>
  <si>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</si>
  <si>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</si>
  <si>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</si>
  <si>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</si>
  <si>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</si>
  <si>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</si>
  <si>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</si>
  <si>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</si>
  <si>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</si>
  <si>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</si>
  <si>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</si>
  <si>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</si>
  <si>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</si>
  <si>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</si>
  <si>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</si>
  <si>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</si>
  <si>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</si>
  <si>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</si>
  <si>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</si>
  <si>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</si>
  <si>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</si>
  <si>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</si>
  <si>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</si>
  <si>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</si>
  <si>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</si>
  <si>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</si>
  <si>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</si>
  <si>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</si>
  <si>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</si>
  <si>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</si>
  <si>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</si>
  <si>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</si>
  <si>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</si>
  <si>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</si>
  <si>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</si>
  <si>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</si>
  <si>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</si>
  <si>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</si>
  <si>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</si>
  <si>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</si>
  <si>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</si>
  <si>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</si>
  <si>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</si>
  <si>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</si>
  <si>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</si>
  <si>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</si>
  <si>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</si>
  <si>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</si>
  <si>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</si>
  <si>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</si>
  <si>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</si>
  <si>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</si>
  <si>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</si>
  <si>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</si>
  <si>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</si>
  <si>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</si>
  <si>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</si>
  <si>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</si>
  <si>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</si>
  <si>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</si>
  <si>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</si>
  <si>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</si>
  <si>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</si>
  <si>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</si>
  <si>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</si>
  <si>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</si>
  <si>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</si>
  <si>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</si>
  <si>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</si>
  <si>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</si>
  <si>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</si>
  <si>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</si>
  <si>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</si>
  <si>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</si>
  <si>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</si>
  <si>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</si>
  <si>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</si>
  <si>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</si>
  <si>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</si>
  <si>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</si>
  <si>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</si>
  <si>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</si>
  <si>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</si>
  <si>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</si>
  <si>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</si>
  <si>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</si>
  <si>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</si>
  <si>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</si>
  <si>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</si>
  <si>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</si>
  <si>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</si>
  <si>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</si>
  <si>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</si>
  <si>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</si>
  <si>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</si>
  <si>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</si>
  <si>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</si>
  <si>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</si>
  <si>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</si>
  <si>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</si>
  <si>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</si>
  <si>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</si>
  <si>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</si>
  <si>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</si>
  <si>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</si>
  <si>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</si>
  <si>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</si>
  <si>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</si>
  <si>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</si>
  <si>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</si>
  <si>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</si>
  <si>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</si>
  <si>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</si>
  <si>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</si>
  <si>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</si>
  <si>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</si>
  <si>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</si>
  <si>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</si>
  <si>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</si>
  <si>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</si>
  <si>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</si>
  <si>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</si>
  <si>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</si>
  <si>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</si>
  <si>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</si>
  <si>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</si>
  <si>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</si>
  <si>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</si>
  <si>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</si>
  <si>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</si>
  <si>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</si>
  <si>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</si>
  <si>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</si>
  <si>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</si>
  <si>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</si>
  <si>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</si>
  <si>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</si>
  <si>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</si>
  <si>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</si>
  <si>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</si>
  <si>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</si>
  <si>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</si>
  <si>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</si>
  <si>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</si>
  <si>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</si>
  <si>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</si>
  <si>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</si>
  <si>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</si>
  <si>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</si>
  <si>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</si>
  <si>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</si>
  <si>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</si>
  <si>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</si>
  <si>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</si>
  <si>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</si>
  <si>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</si>
  <si>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</si>
  <si>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</si>
  <si>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</si>
  <si>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</si>
  <si>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</si>
  <si>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</si>
  <si>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</si>
  <si>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</si>
  <si>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</si>
  <si>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</si>
  <si>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</si>
  <si>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</si>
  <si>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</si>
  <si>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</si>
  <si>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</si>
  <si>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</si>
  <si>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</si>
  <si>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</si>
  <si>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</si>
  <si>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</si>
  <si>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</si>
  <si>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</si>
  <si>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</si>
  <si>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</si>
  <si>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</si>
  <si>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</si>
  <si>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</si>
  <si>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</si>
  <si>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</si>
  <si>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</si>
  <si>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</si>
  <si>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</si>
  <si>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</si>
  <si>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</si>
  <si>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</si>
  <si>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</si>
  <si>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</si>
  <si>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</si>
  <si>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</si>
  <si>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</si>
  <si>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</si>
  <si>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</si>
  <si>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</si>
  <si>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</si>
  <si>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</si>
  <si>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</si>
  <si>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</si>
  <si>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</si>
  <si>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</si>
  <si>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</si>
  <si>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</si>
  <si>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</si>
  <si>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</si>
  <si>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</si>
  <si>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</si>
  <si>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</si>
  <si>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</si>
  <si>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</si>
  <si>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</si>
  <si>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</si>
  <si>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</si>
  <si>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</si>
  <si>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</si>
  <si>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</si>
  <si>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</si>
  <si>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</si>
  <si>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</si>
  <si>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</si>
  <si>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</si>
  <si>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</si>
  <si>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</si>
  <si>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</si>
  <si>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</si>
  <si>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</si>
  <si>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</si>
  <si>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</si>
  <si>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</si>
  <si>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</si>
  <si>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</si>
  <si>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</si>
  <si>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</si>
  <si>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</si>
  <si>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</si>
  <si>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</si>
  <si>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</si>
  <si>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</si>
  <si>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</si>
  <si>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</si>
  <si>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</si>
  <si>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</si>
  <si>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</si>
  <si>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</si>
  <si>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</si>
  <si>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</si>
  <si>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</si>
  <si>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</si>
  <si>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</si>
  <si>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</si>
  <si>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</si>
  <si>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</si>
  <si>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</si>
  <si>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</si>
  <si>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</si>
  <si>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</si>
  <si>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</si>
  <si>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</si>
  <si>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</si>
  <si>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</si>
  <si>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</si>
  <si>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</si>
  <si>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</si>
  <si>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</si>
  <si>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</si>
  <si>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</si>
  <si>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</si>
  <si>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</si>
  <si>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</si>
  <si>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</si>
  <si>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</si>
  <si>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</si>
  <si>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</si>
  <si>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</si>
  <si>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</si>
  <si>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</si>
  <si>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</si>
  <si>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</si>
  <si>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</si>
  <si>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</si>
  <si>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</si>
  <si>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</si>
  <si>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</si>
  <si>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</si>
  <si>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</si>
  <si>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</si>
  <si>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</si>
  <si>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</si>
  <si>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</si>
  <si>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</si>
  <si>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</si>
  <si>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</si>
  <si>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</si>
  <si>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</si>
  <si>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</si>
  <si>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</si>
  <si>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</si>
  <si>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</si>
  <si>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</si>
  <si>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team on way need 30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</si>
  <si>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</si>
  <si>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</si>
  <si>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</si>
  <si>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</si>
  <si>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</si>
  <si>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</si>
  <si>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</si>
  <si>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</si>
  <si>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</si>
  <si>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</si>
  <si>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</si>
  <si>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</si>
  <si>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</si>
  <si>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</si>
  <si>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</si>
  <si>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</si>
  <si>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</si>
  <si>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</si>
  <si>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</si>
  <si>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</si>
  <si>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</si>
  <si>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</si>
  <si>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</si>
  <si>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</si>
  <si>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</si>
  <si>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</si>
  <si>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</si>
  <si>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</si>
  <si>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</si>
  <si>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</si>
  <si>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</si>
  <si>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</si>
  <si>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</si>
  <si>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</si>
  <si>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</si>
  <si>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</si>
  <si>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</si>
  <si>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</si>
  <si>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</si>
  <si>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</si>
  <si>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</si>
  <si>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</si>
  <si>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</si>
  <si>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</si>
  <si>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</si>
  <si>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</si>
  <si>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</si>
  <si>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</si>
  <si>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</si>
  <si>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</si>
  <si>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</si>
  <si>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</si>
  <si>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</si>
  <si>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</si>
  <si>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</si>
  <si>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</si>
  <si>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</si>
  <si>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</si>
  <si>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</si>
  <si>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</si>
  <si>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</si>
  <si>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</si>
  <si>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</si>
  <si>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</si>
  <si>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</si>
  <si>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</si>
  <si>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</si>
  <si>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</si>
  <si>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</si>
  <si>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</si>
  <si>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</si>
  <si>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</si>
  <si>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</si>
  <si>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</si>
  <si>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</si>
  <si>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</si>
  <si>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</si>
  <si>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</si>
  <si>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</si>
  <si>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</si>
  <si>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</si>
  <si>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</si>
  <si>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</si>
  <si>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</si>
  <si>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</si>
  <si>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</si>
  <si>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PCM-20251030-00000488</t>
  </si>
  <si>
    <t>EM team on the way need 120 Min</t>
  </si>
  <si>
    <t>PCM-20251030-00000467</t>
  </si>
  <si>
    <t>EM team on the way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</si>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</sst>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4" totalsRowShown="0" headerRowDxfId="174" dataDxfId="173" headerRowBorderDxfId="171" tableBorderDxfId="172" totalsRowBorderDxfId="170">
  <autoFilter ref="A1:L1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5" totalsRowShown="0" headerRowDxfId="64" dataDxfId="63" headerRowBorderDxfId="61" tableBorderDxfId="62">
  <autoFilter ref="A1:L109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8" totalsRowShown="0" headerRowDxfId="48" dataDxfId="47" headerRowBorderDxfId="45" tableBorderDxfId="46" totalsRowBorderDxfId="44">
  <autoFilter ref="A1:L15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4"/>
  <sheetViews>
    <sheetView workbookViewId="0">
      <selection activeCell="A4" sqref="A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297.39969328703592</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0.78075798611098435</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10619</v>
      </c>
      <c r="E4" s="135"/>
      <c r="F4" s="136" t="s">
        <v>24</v>
      </c>
      <c r="G4" s="137" t="str">
        <f ca="1">IFERROR(NOW()-F4,"")</f>
        <v/>
      </c>
      <c r="H4" s="136">
        <v>45960.266585648147</v>
      </c>
      <c r="I4" s="134" t="str">
        <f>IFERROR(VLOOKUP(D4,DB!A:F,6,0),"")</f>
        <v>SCECO</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45960.348119097223</v>
      </c>
      <c r="H5" s="136"/>
      <c r="I5" s="134" t="str">
        <f>IFERROR(VLOOKUP(D5,DB!A:F,6,0),"")</f>
        <v/>
      </c>
      <c r="J5" s="134" t="str">
        <f>IFERROR(VLOOKUP(D5,DB!A:G,7,0),"")</f>
        <v/>
      </c>
      <c r="K5" s="138"/>
      <c r="L5" s="139" t="str">
        <f>IFERROR(VLOOKUP(D5,DB!A:I,9,0),"")</f>
        <v/>
      </c>
    </row>
    <row r="6" spans="1:15" ht="15" customHeight="1">
      <c r="A6" s="133"/>
      <c r="B6" s="134" t="str">
        <f>IFERROR(VLOOKUP(D6,DB!A:K,11,0),"")</f>
        <v/>
      </c>
      <c r="C6" s="134"/>
      <c r="D6" s="170"/>
      <c r="E6" s="135"/>
      <c r="F6" s="136"/>
      <c r="G6" s="137">
        <f ca="1">IFERROR(NOW()-F6,"")</f>
        <v>45960.348119097223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45960.348119097223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45960.348119097223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45960.348119097223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45960.348119097223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45960.348119097223</v>
      </c>
      <c r="H11" s="136"/>
      <c r="I11" s="134" t="str">
        <f>IFERROR(VLOOKUP(D11,DB!A:F,6,0),"")</f>
        <v/>
      </c>
      <c r="J11" s="134" t="str">
        <f>IFERROR(VLOOKUP(D11,DB!A:G,7,0),"")</f>
        <v/>
      </c>
      <c r="K11" s="138"/>
      <c r="L11" s="139" t="str">
        <f>IFERROR(VLOOKUP(D11,DB!A:I,9,0),"")</f>
        <v/>
      </c>
    </row>
    <row r="12" spans="1:15" ht="15" customHeight="1">
      <c r="A12" s="145"/>
      <c r="B12" s="146" t="str">
        <f>IFERROR(VLOOKUP(D12,DB!A:K,11,0),"")</f>
        <v/>
      </c>
      <c r="C12" s="146"/>
      <c r="D12" s="146"/>
      <c r="E12" s="147"/>
      <c r="F12" s="148"/>
      <c r="G12" s="149">
        <f ca="1">IFERROR(NOW()-F12,"")</f>
        <v>45960.348119097223</v>
      </c>
      <c r="H12" s="148"/>
      <c r="I12" s="146" t="str">
        <f>IFERROR(VLOOKUP(D12,DB!A:F,6,0),"")</f>
        <v/>
      </c>
      <c r="J12" s="146" t="str">
        <f>IFERROR(VLOOKUP(D12,DB!A:G,7,0),"")</f>
        <v/>
      </c>
      <c r="K12" s="150"/>
      <c r="L12" s="151" t="str">
        <f>IFERROR(VLOOKUP(D12,DB!A:I,9,0),"")</f>
        <v/>
      </c>
    </row>
    <row r="13" spans="1:15" ht="15" customHeight="1">
      <c r="A13" s="133"/>
      <c r="B13" s="134" t="str">
        <f>IFERROR(VLOOKUP(D13,DB!A:K,11,0),"")</f>
        <v/>
      </c>
      <c r="C13" s="134"/>
      <c r="D13" s="134"/>
      <c r="E13" s="135"/>
      <c r="F13" s="136"/>
      <c r="G13" s="137">
        <f ca="1">IFERROR(NOW()-F13,"")</f>
        <v>45960.348119097223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45960.348119097223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45960.348119097223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45960.348119097223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45960.348119097223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45960.348119097223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45960.348119097223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80"/>
      <c r="E20" s="135"/>
      <c r="F20" s="136"/>
      <c r="G20" s="137">
        <f ca="1">IFERROR(NOW()-F20,"")</f>
        <v>45960.348119097223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45960.348119097223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45960.348119097223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45960.348119097223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45960.348119097223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45960.348119097223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45960.348119097223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45960.348119097223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45960.348119097223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45960.348119097223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45960.348119097223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45960.348119097223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45960.348119097223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45960.348119097223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45960.348119097223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45960.348119097223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45960.348119097223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45960.348119097223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45960.348119097223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45960.348119097223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45960.348119097223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45960.348119097223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45960.348119097223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45960.348119097223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45960.348119097223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45960.348119097223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45960.348119097223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45960.348119097223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45960.348119097223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45960.348119097223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45960.348119097223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45960.348119097223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45960.348119097223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45960.348119097223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45960.348119097223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45960.348119097223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45960.348119097223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45960.348119097223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45960.348119097223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45960.348119097223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45960.348119097223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45960.348119097223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45960.348119097223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45960.348119097223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45960.348119097223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45960.348119097223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45960.348119097223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45960.348119097223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45960.348119097223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45960.348119097223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45960.348119097223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45960.348119097223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45960.348119097223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45960.348119097223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45960.348119097223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45960.348119097223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45960.348119097223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45960.348119097223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45960.348119097223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45960.348119097223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45960.348119097223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45960.348119097223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45960.348119097223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45960.348119097223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45960.348119097223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45960.348119097223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45960.348119097223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45960.348119097223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45960.348119097223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45960.348119097223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45960.348119097223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45960.348119097223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45960.348119097223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45960.348119097223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45960.348119097223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45960.348119097223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45960.348119097223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45960.348119097223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45960.348119097223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45960.348119097223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45960.348119097223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45960.348119097223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45960.348119097223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45960.348119097223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45960.348119097223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45960.348119097223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45960.348119097223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45960.348119097223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45960.348119097223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45960.348119097223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45960.348119097223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45960.348119097223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45960.348119097223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45960.348119097223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45960.348119097223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45960.348119097223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45960.348119097223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45960.348119097223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45960.348119097223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45960.348119097223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45960.348119097223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45960.348119097223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45960.348119097223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45960.348119097223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45960.348119097223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45960.348119097223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45960.348119097223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45960.348119097223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45960.348119097223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45960.348119097223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45960.348119097223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45960.348119097223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45960.348119097223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45960.348119097223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45960.348119097223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45960.348119097223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45960.348119097223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45960.348119097223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45960.348119097223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45960.348119097223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45960.348119097223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45960.348119097223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45960.348119097223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45960.348119097223</v>
      </c>
      <c r="H143" s="136"/>
      <c r="I143" s="134" t="str">
        <f>IFERROR(VLOOKUP(D143,DB!A:F,6,0),"")</f>
        <v/>
      </c>
      <c r="J143" s="134" t="str">
        <f>IFERROR(VLOOKUP(D143,DB!A:G,7,0),"")</f>
        <v/>
      </c>
      <c r="K143" s="138"/>
      <c r="L143" s="139" t="str">
        <f>IFERROR(VLOOKUP(D143,DB!A:I,9,0),"")</f>
        <v/>
      </c>
    </row>
    <row r="144" spans="1:12" ht="15" customHeight="1">
      <c r="A144" s="145"/>
      <c r="B144" s="146" t="str">
        <f>IFERROR(VLOOKUP(D144,DB!A:K,11,0),"")</f>
        <v/>
      </c>
      <c r="C144" s="146"/>
      <c r="D144" s="146"/>
      <c r="E144" s="147"/>
      <c r="F144" s="148"/>
      <c r="G144" s="149">
        <f ca="1">IFERROR(NOW()-F144,"")</f>
        <v>45960.348119097223</v>
      </c>
      <c r="H144" s="148"/>
      <c r="I144" s="146" t="str">
        <f>IFERROR(VLOOKUP(D144,DB!A:F,6,0),"")</f>
        <v/>
      </c>
      <c r="J144" s="146" t="str">
        <f>IFERROR(VLOOKUP(D144,DB!A:G,7,0),"")</f>
        <v/>
      </c>
      <c r="K144" s="150"/>
      <c r="L144" s="151" t="str">
        <f>IFERROR(VLOOKUP(D144,DB!A:I,9,0),"")</f>
        <v/>
      </c>
    </row>
  </sheetData>
  <customSheetViews>
    <customSheetView guid="{F6042A99-DD27-4453-835D-0834D95730CC}" filter="1" showAutoFilter="1">
      <pageMargins left="0" right="0" top="0" bottom="0" header="0" footer="0"/>
      <autoFilter ref="B1:M1" xr:uid="{1172E104-BC9F-43C0-9932-C64EF0FAA214}"/>
    </customSheetView>
  </customSheetViews>
  <dataValidations count="2">
    <dataValidation allowBlank="1" showInputMessage="1" showErrorMessage="1" sqref="E1" xr:uid="{5DBA255D-CDD9-49FB-AD3C-AF70AB4EE696}"/>
    <dataValidation type="list" allowBlank="1" showInputMessage="1" showErrorMessage="1" sqref="E2:E1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135.34828113426192</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1.606035763892578</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45960.348119097223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45960.348119097223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45960.348119097223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45960.348119097223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45960.348119097223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45960.348119097223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45960.348119097223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45960.348119097223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45960.348119097223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45960.348119097223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45960.348119097223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45960.348119097223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45960.348119097223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45960.348119097223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45960.348119097223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45960.348119097223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45960.348119097223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45960.348119097223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45960.348119097223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45960.348119097223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45960.348119097223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45960.348119097223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45960.348119097223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45960.348119097223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45960.348119097223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45960.348119097223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45960.348119097223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45960.348119097223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45960.348119097223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45960.348119097223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45960.348119097223</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45960.348119097223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45960.348119097223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45960.348119097223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45960.348119097223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45960.348119097223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45960.348119097223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45960.348119097223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45960.348119097223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45960.348119097223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45960.348119097223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45960.348119097223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45960.348119097223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45960.348119097223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45960.348119097223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45960.348119097223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45960.348119097223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45960.348119097223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45960.348119097223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45960.348119097223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45960.348119097223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45960.348119097223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45960.348119097223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45960.348119097223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45960.348119097223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45960.348119097223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45960.348119097223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45960.348119097223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45960.348119097223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45960.348119097223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45960.348119097223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45960.348119097223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45960.348119097223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45960.348119097223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45960.348119097223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45960.348119097223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45960.348119097223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45960.348119097223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45960.348119097223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45960.348119097223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45960.348119097223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45960.348119097223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45960.348119097223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45960.348119097223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45960.348119097223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45960.348119097223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45960.348119097223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45960.348119097223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45960.348119097223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45960.348119097223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45960.348119097223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45960.348119097223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45960.348119097223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45960.348119097223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45960.348119097223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45960.348119097223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45960.348119097223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45960.348119097223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45960.348119097223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45960.348119097223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45960.348119097223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45960.348119097223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45960.348119097223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45960.348119097223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45960.348119097223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45960.348119097223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45960.348119097223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45960.348119097223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45960.348119097223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45960.348119097223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45960.348119097223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45960.348119097223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45960.348119097223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45960.348119097223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45960.348119097223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45960.348119097223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45960.348119097223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45960.348119097223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45960.348119097223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45960.348119097223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45960.348119097223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45960.348119097223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45960.348119097223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45960.348119097223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45960.348119097223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45960.348119097223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45960.348119097223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45960.348119097223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45960.348119097223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45960.348119097223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45960.348119097223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45960.348119097223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45960.348119097223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45960.348119097223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45960.348119097223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45960.348119097223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45960.348119097223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45960.348119097223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45960.348119097223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45960.348119097223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45960.348119097223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45960.348119097223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45960.348119097223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45960.348119097223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45960.348119097223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45960.348119097223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45960.348119097223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45960.348119097223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45960.348119097223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45960.348119097223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45960.348119097223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45960.348119097223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45960.348119097223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45960.348119097223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45960.348119097223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45960.348119097223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45960.348119097223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45960.348119097223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45960.348119097223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45960.348119097223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45960.348119097223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45960.348119097223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45960.348119097223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45960.348119097223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45960.348119097223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45960.348119097223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45960.348119097223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45960.348119097223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45960.348119097223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45960.348119097223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45960.348119097223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45960.348119097223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45960.348119097223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45960.348119097223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45960.348119097223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45960.348119097223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45960.348119097223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45960.348119097223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45960.348119097223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45960.348119097223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45960.348119097223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45960.348119097223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45960.348119097223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45960.348119097223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45960.348119097223</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5"/>
  <sheetViews>
    <sheetView tabSelected="1" workbookViewId="0">
      <selection activeCell="A5" sqref="A5:XFD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6" ca="1" si="0">IFERROR(NOW()-F2,"-")</f>
        <v>45960.348119212962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45960.348119212962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45960.348119212962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45960.348119212962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45960.348119212962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45960.348119212962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45960.348119212962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45960.348119212962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45960.348119212962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45960.348119212962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45960.348119212962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45960.348119212962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45960.348119212962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45960.348119212962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45960.348119212962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45960.348119212962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45960.348119212962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45960.348119212962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45960.348119212962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45960.348119212962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45960.348119212962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45960.348119212962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45960.348119212962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45960.348119212962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45960.348119212962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45960.348119212962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45960.348119212962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45960.348119212962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45960.348119212962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45960.348119212962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45960.348119212962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45960.348119212962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45960.348119212962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45960.348119212962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45960.348119212962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45960.348119212962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45960.348119212962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45960.348119212962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45960.348119212962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45960.348119212962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45960.348119212962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45960.348119212962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45960.348119212962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45960.348119212962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45960.348119212962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45960.348119212962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45960.348119212962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45960.348119212962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45960.348119212962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45960.348119212962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45960.348119212962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45960.348119212962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45960.348119212962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45960.348119212962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45960.348119212962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ref="G57:G120" ca="1" si="1">IFERROR(NOW()-F57,"-")</f>
        <v>45960.348119212962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45960.348119212962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45960.348119212962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45960.348119212962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45960.348119212962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45960.348119212962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45960.348119212962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45960.348119212962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45960.348119212962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45960.348119212962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45960.348119212962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45960.348119212962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45960.348119212962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45960.348119212962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45960.348119212962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45960.348119212962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45960.348119212962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45960.348119212962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45960.348119212962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45960.348119212962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45960.348119212962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45960.348119212962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45960.348119212962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45960.348119212962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45960.348119212962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45960.348119212962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45960.348119212962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45960.348119212962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45960.348119212962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45960.348119212962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45960.348119212962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45960.348119212962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45960.348119212962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45960.348119212962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45960.348119212962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45960.348119212962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45960.348119212962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45960.348119212962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45960.348119212962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45960.348119212962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45960.348119212962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45960.348119212962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45960.348119212962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45960.348119212962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45960.348119212962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45960.348119212962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45960.348119212962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45960.348119212962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45960.348119212962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45960.348119212962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45960.348119212962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45960.348119212962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45960.348119212962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45960.348119212962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45960.348119212962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45960.348119212962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45960.348119212962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45960.348119212962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45960.348119212962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45960.348119212962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45960.348119212962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45960.348119212962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45960.348119212962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45960.348119212962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ref="G121:G184" ca="1" si="2">IFERROR(NOW()-F121,"-")</f>
        <v>45960.348119212962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45960.348119212962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45960.348119212962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45960.348119212962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45960.348119212962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45960.348119212962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45960.348119212962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45960.348119212962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45960.348119212962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45960.348119212962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45960.348119212962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45960.348119212962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45960.348119212962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45960.348119212962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45960.348119212962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45960.348119212962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45960.348119212962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45960.348119212962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45960.348119212962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45960.348119212962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45960.348119212962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45960.348119212962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45960.348119212962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45960.348119212962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45960.348119212962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45960.348119212962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45960.348119212962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45960.348119212962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45960.348119212962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45960.348119212962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45960.348119212962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45960.348119212962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45960.348119212962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45960.348119212962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45960.348119212962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45960.348119444447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45960.348119444447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45960.348119444447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45960.348119444447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45960.348119444447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45960.348119444447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45960.348119444447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45960.348119444447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45960.348119444447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45960.348119444447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45960.348119444447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45960.348119444447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45960.348119444447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45960.348119444447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45960.348119444447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45960.348119444447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45960.348119444447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45960.348119444447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45960.348119444447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45960.348119444447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45960.348119444447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45960.348119444447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45960.348119444447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45960.348119444447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45960.348119444447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45960.348119444447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45960.348119444447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45960.348119444447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45960.348119444447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ref="G185:G248" ca="1" si="3">IFERROR(NOW()-F185,"-")</f>
        <v>45960.348119444447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45960.348119444447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45960.348119444447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45960.348119444447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45960.348119444447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45960.348119444447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45960.348119444447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45960.348119444447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45960.348119444447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45960.348119444447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45960.348119444447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45960.348119444447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45960.348119444447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45960.348119444447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45960.348119444447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45960.348119444447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45960.348119444447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45960.348119444447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45960.348119444447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45960.348119444447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45960.348119444447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45960.348119444447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45960.348119444447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45960.348119444447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45960.348119444447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45960.348119444447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45960.348119444447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45960.348119444447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45960.348119444447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45960.348119444447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45960.348119444447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45960.348119444447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45960.348119444447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45960.348119444447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45960.348119444447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45960.348119444447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45960.348119444447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45960.348119444447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45960.348119444447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45960.348119444447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45960.348119444447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45960.348119444447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45960.348119444447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45960.348119444447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45960.348119444447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45960.348119444447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45960.348119444447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45960.348119444447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45960.348119444447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45960.348119444447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45960.348119444447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45960.348119444447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45960.348119444447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45960.348119444447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45960.348119444447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45960.348119444447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45960.348119444447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45960.348119444447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45960.348119444447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45960.348119444447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45960.348119444447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45960.348119444447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45960.348119444447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45960.348119444447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ref="G249:G312" ca="1" si="4">IFERROR(NOW()-F249,"-")</f>
        <v>45960.348119444447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45960.348119444447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45960.348119444447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45960.348119444447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45960.348119444447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45960.348119444447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45960.348119444447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45960.348119444447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45960.348119444447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45960.348119444447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45960.348119444447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45960.348119444447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45960.348119444447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45960.348119444447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45960.348119444447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45960.348119444447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45960.348119444447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45960.348119444447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45960.348119444447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45960.348119444447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45960.348119444447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45960.348119444447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45960.348119444447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45960.348119444447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45960.348119444447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45960.348119444447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45960.348119444447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45960.348119444447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45960.348119444447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45960.348119444447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45960.348119444447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45960.348119444447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45960.348119444447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45960.348119444447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45960.348119444447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45960.348119444447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45960.348119444447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45960.348119444447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45960.348119444447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45960.348119444447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45960.348119444447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45960.348119444447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45960.348119444447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45960.348119444447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45960.348119444447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45960.348119444447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45960.348119444447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45960.348119444447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45960.348119444447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45960.348119444447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45960.348119444447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45960.348119444447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45960.348119444447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45960.348119444447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45960.348119444447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45960.348119444447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45960.348119444447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45960.348119444447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45960.348119444447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45960.348119444447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45960.348119444447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45960.348119444447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45960.348119444447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45960.348119444447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ref="G313:G376" ca="1" si="5">IFERROR(NOW()-F313,"-")</f>
        <v>45960.348119444447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45960.348119444447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45960.348119444447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45960.348119444447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45960.348119444447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45960.348119444447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45960.348119444447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45960.348119444447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45960.348119444447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45960.348119444447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45960.348119444447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45960.348119444447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45960.348119444447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45960.348119444447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45960.348119444447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45960.348119444447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45960.348119444447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45960.348119444447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45960.348119444447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45960.348119444447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45960.348119444447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45960.348119444447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45960.348119444447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45960.348119444447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45960.348119444447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45960.348119444447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45960.348119444447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45960.348119444447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45960.348119444447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45960.348119444447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45960.348119444447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45960.348119444447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45960.348119444447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45960.348119444447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45960.348119444447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45960.348119444447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45960.348119444447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45960.348119444447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45960.348119444447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45960.348119444447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45960.348119444447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45960.348119444447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45960.348119444447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45960.348119444447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45960.348119444447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45960.348119444447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45960.348119444447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45960.348119444447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45960.348119444447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45960.348119444447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45960.348119444447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45960.348119444447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45960.348119444447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45960.348119444447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45960.348119444447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45960.348119444447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45960.348119444447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45960.348119444447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45960.348119444447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45960.348119444447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45960.348119444447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45960.348119444447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45960.348119444447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45960.348119444447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ref="G377:G440" ca="1" si="6">IFERROR(NOW()-F377,"-")</f>
        <v>45960.348119444447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45960.348119444447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45960.348119444447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45960.348119444447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45960.348119444447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45960.348119444447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45960.348119444447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45960.348119444447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45960.348119444447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45960.348119444447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45960.348119444447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45960.348119444447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45960.348119444447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45960.348119444447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45960.348119444447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45960.348119444447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45960.348119444447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45960.348119444447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45960.348119444447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45960.348119444447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45960.348119444447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45960.348119444447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45960.348119444447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45960.348119444447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45960.348119444447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45960.348119444447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45960.348119444447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45960.348119444447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45960.348119444447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45960.348119444447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45960.348119444447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45960.348119444447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45960.348119444447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45960.348119444447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45960.348119444447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45960.348119444447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45960.348119444447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45960.348119444447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45960.348119444447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45960.348119444447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45960.348119444447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45960.348119444447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45960.348119444447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45960.348119444447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45960.348119444447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45960.348119444447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45960.348119444447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45960.348119444447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45960.348119444447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45960.348119444447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45960.348119444447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45960.348119444447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45960.348119444447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45960.348119444447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45960.348119444447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45960.348119444447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45960.348119444447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45960.348119444447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45960.348119444447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45960.348119444447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45960.348119444447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45960.348119444447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45960.348119444447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45960.348119444447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ref="G441:G504" ca="1" si="7">IFERROR(NOW()-F441,"-")</f>
        <v>45960.348119444447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45960.348119444447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45960.348119444447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45960.348119444447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45960.348119444447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45960.348119444447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45960.348119444447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45960.348119444447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45960.348119444447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45960.348119444447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45960.348119444447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45960.348119444447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45960.348119444447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45960.348119444447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45960.348119444447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45960.348119444447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45960.348119444447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45960.348119444447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45960.348119444447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45960.348119444447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45960.348119444447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45960.348119444447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45960.348119444447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45960.348119444447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45960.348119444447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45960.348119444447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45960.348119444447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45960.348119444447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45960.348119444447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45960.348119444447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45960.348119444447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45960.348119444447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45960.348119444447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45960.348119444447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45960.348119444447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45960.348119444447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45960.348119444447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45960.348119444447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45960.348119444447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45960.348119444447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45960.348119444447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45960.348119444447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45960.348119444447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45960.348119444447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45960.348119444447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45960.348119444447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45960.348119444447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45960.348119444447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45960.348119444447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45960.348119444447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45960.348119444447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45960.348119444447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45960.348119444447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45960.348119444447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45960.348119444447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45960.348119444447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45960.348119444447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45960.348119444447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45960.348119444447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45960.348119444447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45960.348119444447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45960.348119444447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45960.348119444447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45960.348119444447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ref="G505:G568" ca="1" si="8">IFERROR(NOW()-F505,"-")</f>
        <v>45960.348119444447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45960.348119444447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45960.348119444447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45960.348119444447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45960.348119444447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45960.348119444447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45960.348119444447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45960.348119444447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45960.348119444447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45960.348119444447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45960.348119444447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45960.348119444447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45960.348119444447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45960.348119444447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45960.348119444447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45960.348119444447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45960.348119444447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45960.348119444447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45960.348119444447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45960.348119444447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45960.348119444447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45960.348119444447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45960.348119444447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45960.348119444447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45960.348119444447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45960.348119444447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45960.348119444447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45960.348119444447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45960.348119444447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45960.348119444447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45960.348119444447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45960.348119444447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45960.348119444447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45960.348119444447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45960.348119444447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45960.348119444447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45960.348119444447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45960.348119444447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45960.348119444447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45960.348119444447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45960.348119444447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45960.348119444447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45960.348119444447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45960.348119444447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45960.348119444447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45960.348119444447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45960.348119444447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45960.348119444447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45960.348119444447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45960.348119444447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45960.348119444447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45960.348119444447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45960.348119444447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45960.348119444447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45960.348119444447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45960.348119444447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45960.348119444447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45960.348119444447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45960.348119444447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45960.348119444447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45960.348119444447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45960.348119444447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45960.348119444447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45960.348119444447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ref="G569:G632" ca="1" si="9">IFERROR(NOW()-F569,"-")</f>
        <v>45960.348119444447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45960.348119444447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45960.348119444447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45960.348119444447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45960.348119444447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45960.348119444447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45960.348119444447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45960.348119444447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45960.348119444447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45960.348119444447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45960.348119444447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45960.348119444447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45960.348119444447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45960.348119444447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45960.348119444447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45960.348119444447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45960.348119444447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45960.348119444447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45960.348119444447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45960.348119444447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45960.348119444447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45960.348119444447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45960.348119444447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45960.348119444447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45960.348119444447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45960.348119444447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45960.348119444447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45960.348119444447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45960.348119444447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45960.348119444447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45960.348119444447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45960.348119444447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45960.348119444447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45960.348119444447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45960.348119444447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45960.348119444447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45960.348119444447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45960.348119444447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45960.348119444447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45960.348119444447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45960.348119444447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45960.348119444447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45960.348119444447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45960.348119444447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45960.348119444447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45960.348119444447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45960.348119444447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45960.348119444447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45960.348119444447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45960.348119444447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45960.348119444447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45960.348119444447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45960.348119444447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45960.348119444447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45960.348119444447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45960.348119444447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45960.348119444447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45960.348119444447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45960.348119444447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45960.348119444447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45960.348119444447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45960.348119444447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45960.348119444447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45960.348119444447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ref="G633:G696" ca="1" si="10">IFERROR(NOW()-F633,"-")</f>
        <v>45960.348119444447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45960.348119444447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45960.348119444447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45960.348119444447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45960.348119444447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45960.348119444447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45960.348119444447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45960.348119444447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45960.348119444447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45960.348119444447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45960.348119444447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45960.348119444447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45960.348119444447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45960.348119444447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45960.348119444447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45960.348119444447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45960.348119444447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45960.348119444447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45960.348119444447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45960.348119444447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45960.348119444447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45960.348119444447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45960.348119444447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45960.348119444447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45960.348119444447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45960.348119444447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45960.348119444447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45960.348119444447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45960.348119444447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45960.348119444447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45960.348119444447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45960.348119444447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45960.348119444447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45960.348119444447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45960.348119444447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45960.348119444447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45960.348119444447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45960.348119444447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45960.348119444447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45960.348119444447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45960.348119444447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45960.348119444447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45960.348119444447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45960.348119444447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45960.348119444447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45960.348119444447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45960.348119444447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45960.348119444447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45960.348119444447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45960.348119444447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45960.348119444447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45960.348119444447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45960.348119444447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45960.348119444447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45960.348119444447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45960.348119444447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45960.348119444447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45960.348119444447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45960.348119444447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45960.348119444447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45960.348119444447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45960.348119444447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45960.348119444447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45960.348119444447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ref="G697:G760" ca="1" si="11">IFERROR(NOW()-F697,"-")</f>
        <v>45960.348119444447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45960.348119444447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45960.348119444447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45960.348119444447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45960.348119444447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45960.348119444447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45960.348119444447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45960.348119444447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45960.348119444447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45960.348119444447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45960.348119444447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45960.348119444447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45960.348119444447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45960.348119444447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45960.348119444447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45960.348119444447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45960.348119444447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45960.348119444447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45960.348119444447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45960.348119444447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45960.348119444447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45960.348119444447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45960.348119444447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45960.348119444447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45960.348119444447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45960.348119444447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45960.348119444447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45960.348119444447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45960.348119444447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45960.348119444447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45960.348119444447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45960.348119444447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45960.348119444447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45960.348119444447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45960.348119444447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45960.348119444447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45960.348119444447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45960.348119444447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45960.348119444447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45960.348119444447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45960.348119444447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45960.348119444447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45960.348119444447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45960.348119444447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45960.348119444447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45960.348119444447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45960.348119444447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45960.348119444447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45960.348119444447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45960.348119444447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45960.348119444447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45960.348119444447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45960.348119444447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45960.348119444447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45960.348119444447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45960.348119444447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45960.348119444447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45960.348119444447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45960.348119444447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45960.348119444447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45960.348119444447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45960.348119444447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45960.348119444447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45960.348119444447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ref="G761:G824" ca="1" si="12">IFERROR(NOW()-F761,"-")</f>
        <v>45960.348119444447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45960.348119444447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45960.348119444447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45960.348119444447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45960.348119444447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45960.348119444447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45960.348119444447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45960.348119444447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45960.348119444447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45960.348119444447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45960.348119444447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45960.348119444447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45960.348119444447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45960.348119444447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45960.348119444447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45960.348119444447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45960.348119444447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45960.348119444447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45960.348119444447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45960.348119444447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45960.348119444447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45960.348119444447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45960.348119444447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45960.348119444447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45960.348119444447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45960.348119444447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45960.348119444447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45960.348119444447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45960.348119444447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45960.348119444447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45960.348119444447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45960.348119444447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45960.348119444447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45960.348119444447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45960.348119444447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45960.348119444447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45960.348119444447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45960.348119444447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45960.348119444447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45960.348119444447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45960.348119444447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45960.348119444447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45960.348119444447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45960.348119444447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45960.348119444447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45960.348119444447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45960.348119444447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45960.348119444447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45960.348119444447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45960.348119444447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45960.348119444447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45960.348119444447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45960.348119444447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45960.348119444447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45960.348119444447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45960.348119444447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45960.348119444447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45960.348119444447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45960.348119444447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45960.348119444447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45960.348119444447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45960.348119444447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45960.348119444447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45960.348119444447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ref="G825:G888" ca="1" si="13">IFERROR(NOW()-F825,"-")</f>
        <v>45960.348119444447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45960.348119444447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45960.348119444447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45960.348119444447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45960.348119444447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45960.348119444447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45960.348119444447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45960.348119444447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45960.348119444447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45960.348119444447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45960.348119444447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45960.348119444447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45960.348119444447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45960.348119444447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45960.348119444447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45960.348119444447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45960.348119444447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45960.348119444447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45960.348119444447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45960.348119444447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45960.348119444447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45960.348119444447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45960.348119444447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45960.348119444447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45960.348119444447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45960.348119444447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45960.348119444447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45960.348119444447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45960.348119444447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45960.348119444447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45960.348119444447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45960.348119444447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45960.348119444447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45960.348119444447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45960.348119444447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45960.348119444447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45960.348119444447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45960.348119444447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45960.348119444447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45960.348119444447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45960.348119444447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45960.348119444447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45960.348119444447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45960.348119444447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45960.348119444447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45960.348119444447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45960.348119444447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45960.348119444447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45960.348119444447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45960.348119444447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45960.348119444447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45960.348119444447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45960.348119444447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45960.348119444447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45960.348119444447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45960.348119444447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45960.348119444447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45960.348119444447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45960.348119444447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45960.348119444447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45960.348119444447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45960.348119444447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45960.348119444447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45960.348119444447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ref="G889:G952" ca="1" si="14">IFERROR(NOW()-F889,"-")</f>
        <v>45960.348119444447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45960.348119444447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45960.348119444447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45960.348119444447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45960.348119444447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45960.348119444447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45960.348119444447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45960.348119444447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45960.348119444447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45960.348119444447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45960.348119444447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45960.348119444447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45960.348119444447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45960.348119444447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45960.348119444447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45960.348119444447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45960.348119444447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45960.348119444447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45960.348119444447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45960.348119444447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45960.348119444447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45960.348119444447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45960.348119444447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45960.348119444447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45960.348119444447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45960.348119444447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45960.348119444447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45960.348119444447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45960.348119444447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45960.348119444447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45960.348119444447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45960.348119444447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45960.348119444447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45960.348119444447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45960.348119444447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45960.348119444447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45960.348119444447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45960.348119444447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45960.348119444447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45960.348119444447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45960.348119444447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45960.348119444447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45960.348119444447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45960.348119444447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45960.348119444447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45960.348119444447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45960.348119444447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45960.348119444447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45960.348119444447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45960.348119444447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45960.348119444447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45960.348119444447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45960.348119444447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45960.348119444447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45960.348119444447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45960.348119444447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45960.348119444447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45960.348119444447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45960.348119444447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45960.348119444447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45960.348119444447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45960.348119444447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45960.348119444447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45960.348119444447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ref="G953:G1016" ca="1" si="15">IFERROR(NOW()-F953,"-")</f>
        <v>45960.348119444447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45960.348119444447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45960.348119444447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45960.348119444447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45960.348119444447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45960.348119444447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45960.348119444447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45960.348119444447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45960.348119444447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45960.348119444447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45960.348119444447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45960.348119444447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45960.348119444447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45960.348119444447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45960.348119444447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45960.348119444447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45960.348119444447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45960.348119444447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45960.348119444447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45960.348119444447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45960.348119444447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45960.348119444447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45960.348119444447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45960.348119444447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45960.348119444447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45960.348119444447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45960.348119444447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45960.348119444447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45960.348119444447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45960.348119444447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45960.348119444447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45960.348119444447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45960.348119444447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45960.348119444447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45960.348119444447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45960.348119444447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45960.348119444447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45960.348119444447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45960.348119444447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45960.348119444447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45960.348119444447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45960.348119444447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45960.348119444447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45960.348119444447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45960.348119444447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45960.348119444447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45960.348119444447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45960.348119444447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45960.348119444447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45960.348119444447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45960.348119444447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45960.348119444447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45960.348119444447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45960.348119444447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45960.348119444447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45960.348119444447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45960.348119444447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45960.348119444447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45960.348119444447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45960.348119444447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45960.348119444447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45960.348119444447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45960.348119444447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45960.348119444447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ref="G1017:G1080" ca="1" si="16">IFERROR(NOW()-F1017,"-")</f>
        <v>45960.348119444447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45960.348119444447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45960.348119444447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45960.348119444447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45960.348119444447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45960.348119444447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45960.348119444447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45960.348119444447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45960.348119444447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45960.348119444447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45960.348119444447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45960.348119444447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45960.348119444447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45960.348119444447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45960.348119444447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45960.348119444447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45960.348119444447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45960.348119444447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45960.348119444447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45960.348119444447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45960.348119444447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45960.348119444447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45960.348119444447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45960.348119444447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45960.348119444447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45960.348119444447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45960.348119444447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45960.348119444447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45960.348119444447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45960.348119444447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45960.348119444447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45960.348119444447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45960.348119444447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45960.348119444447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45960.348119444447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45960.348119444447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45960.348119444447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45960.348119444447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45960.348119444447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45960.348119444447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45960.348119444447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45960.348119444447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45960.348119444447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45960.348119444447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45960.348119444447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45960.348119444447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45960.348119444447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45960.348119444447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45960.348119444447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45960.348119444447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45960.348119444447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45960.348119444447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45960.348119444447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45960.348119444447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45960.348119444447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45960.348119444447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45960.348119444447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45960.348119444447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45960.348119444447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45960.348119444447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45960.348119444447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45960.348119444447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45960.348119444447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45960.348119444447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ref="G1081:G1095" ca="1" si="17">IFERROR(NOW()-F1081,"-")</f>
        <v>45960.348119444447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45960.348119444447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45960.348119444447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45960.348119444447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45960.348119444447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45960.348119444447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45960.348119444447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45960.348119444447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45960.348119444447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45960.348119444447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45960.348119444447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45960.348119444447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45960.348119444447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45960.348119444447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45960.348119444447</v>
      </c>
      <c r="H1095" s="22"/>
      <c r="I1095" s="19" t="str">
        <f>IFERROR(VLOOKUP(D1095,DB!A:F,6,0),"")</f>
        <v/>
      </c>
      <c r="J1095" s="18" t="str">
        <f>IFERROR(VLOOKUP(D1095,DB!A:G,7,0),"")</f>
        <v/>
      </c>
      <c r="K1095" s="46"/>
      <c r="L1095" s="23" t="str">
        <f>IFERROR(VLOOKUP(D1095,DB!A:I,9,0),"")</f>
        <v/>
      </c>
    </row>
  </sheetData>
  <dataValidations count="2">
    <dataValidation allowBlank="1" showInputMessage="1" showErrorMessage="1" sqref="E1" xr:uid="{5914219A-CB83-432D-936A-CC0CB6F3982A}"/>
    <dataValidation type="list" allowBlank="1" showInputMessage="1" showErrorMessage="1" sqref="E2:E109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8"/>
  <sheetViews>
    <sheetView workbookViewId="0">
      <selection activeCell="A3" sqref="A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256.8674015046272</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94" t="s">
        <v>35199</v>
      </c>
      <c r="E3" s="98" t="s">
        <v>39021</v>
      </c>
      <c r="F3" s="123">
        <v>45960.336678240739</v>
      </c>
      <c r="G3" s="124">
        <f ca="1">IFERROR(NOW()-F3,"")</f>
        <v>1.1440856484114192E-2</v>
      </c>
      <c r="H3" s="123">
        <v>45960.330810185187</v>
      </c>
      <c r="I3" s="119" t="str">
        <f>IFERROR(VLOOKUP(D3,DB!A:F,6,0),"")</f>
        <v>SCECO</v>
      </c>
      <c r="J3" s="119" t="str">
        <f>IFERROR(VLOOKUP(D3,DB!A:G,7,0),"")</f>
        <v>Vandalized</v>
      </c>
      <c r="K3" s="125" t="s">
        <v>39114</v>
      </c>
      <c r="L3" s="121" t="str">
        <f>IFERROR(VLOOKUP(D3,DB!A:I,9,0),"")</f>
        <v>Latis</v>
      </c>
    </row>
    <row r="4" spans="1:16" ht="15" customHeight="1">
      <c r="A4" s="119" t="s">
        <v>39115</v>
      </c>
      <c r="B4" s="119" t="str">
        <f>IFERROR(VLOOKUP(D4,DB!A:K,11,0),"")</f>
        <v>R4</v>
      </c>
      <c r="C4" s="120">
        <v>4</v>
      </c>
      <c r="D4" s="94" t="s">
        <v>34818</v>
      </c>
      <c r="E4" s="98" t="s">
        <v>39021</v>
      </c>
      <c r="F4" s="123">
        <v>45960.326701388891</v>
      </c>
      <c r="G4" s="124">
        <f ca="1">IFERROR(NOW()-F4,"")</f>
        <v>2.1417708332592156E-2</v>
      </c>
      <c r="H4" s="123">
        <v>45960.320763888885</v>
      </c>
      <c r="I4" s="119" t="str">
        <f>IFERROR(VLOOKUP(D4,DB!A:F,6,0),"")</f>
        <v>SCECO</v>
      </c>
      <c r="J4" s="119" t="str">
        <f>IFERROR(VLOOKUP(D4,DB!A:G,7,0),"")</f>
        <v>Vandalized</v>
      </c>
      <c r="K4" s="125" t="s">
        <v>39116</v>
      </c>
      <c r="L4" s="121" t="str">
        <f>IFERROR(VLOOKUP(D4,DB!A:I,9,0),"")</f>
        <v>Latis</v>
      </c>
    </row>
    <row r="5" spans="1:16" ht="15" customHeight="1">
      <c r="A5" s="119"/>
      <c r="B5" s="119" t="str">
        <f>IFERROR(VLOOKUP(D5,DB!A:K,11,0),"")</f>
        <v/>
      </c>
      <c r="C5" s="120"/>
      <c r="D5" s="121"/>
      <c r="E5" s="98"/>
      <c r="F5" s="123"/>
      <c r="G5" s="124">
        <f ca="1">IFERROR(NOW()-F5,"")</f>
        <v>45960.348119097223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45960.348119097223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45960.348119097223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45960.348119097223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45960.348119097223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45960.348119097223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45960.348119097223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45960.348119097223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45960.348119097223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45960.348119097223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45960.348119097223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45960.348119097223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45960.348119097223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45960.348119097223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45960.348119097223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45960.348119097223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45960.348119097223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45960.348119097223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45960.348119097223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45960.348119097223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45960.348119097223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45960.348119097223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45960.348119097223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45960.348119097223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45960.348119097223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45960.348119097223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45960.348119097223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45960.348119097223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45960.348119097223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45960.348119097223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45960.348119097223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45960.348119097223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45960.348119097223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45960.348119097223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45960.348119097223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45960.348119097223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45960.348119097223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45960.348119097223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45960.348119097223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45960.348119097223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45960.348119097223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45960.348119097223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45960.348119097223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45960.348119097223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45960.348119097223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45960.348119097223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45960.348119097223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45960.348119097223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45960.348119097223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45960.348119097223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45960.348119097223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45960.348119097223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45960.348119097223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45960.348119097223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45960.348119097223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45960.348119097223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45960.348119097223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45960.348119097223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45960.348119097223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45960.348119097223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45960.348119097223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45960.348119097223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45960.348119097223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45960.348119097223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45960.348119097223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45960.348119097223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45960.348119097223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45960.348119097223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45960.348119097223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45960.348119097223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45960.348119097223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45960.348119097223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45960.348119097223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45960.348119097223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45960.348119097223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45960.348119097223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45960.348119097223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45960.348119097223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45960.348119097223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45960.348119097223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45960.348119097223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45960.348119097223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45960.348119097223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45960.348119097223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45960.348119097223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45960.348119097223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45960.348119097223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45960.348119097223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45960.348119097223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45960.348119097223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45960.348119097223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45960.348119097223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45960.348119097223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45960.348119097223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45960.348119097223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45960.348119097223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45960.348119097223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45960.348119097223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45960.348119097223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45960.348119097223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45960.348119097223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45960.348119097223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45960.348119097223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45960.348119097223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45960.348119097223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45960.348119097223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45960.348119097223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45960.348119097223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45960.348119097223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45960.348119097223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45960.348119097223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45960.348119097223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45960.348119097223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45960.348119097223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45960.348119097223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45960.348119097223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45960.348119097223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45960.348119097223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45960.348119097223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45960.348119097223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45960.348119097223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45960.348119097223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45960.348119097223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45960.348119097223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45960.348119097223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45960.348119097223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45960.348119097223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45960.348119097223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45960.348119097223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45960.348119097223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45960.348119097223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45960.348119097223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45960.348119097223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45960.348119097223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45960.348119097223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45960.348119097223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45960.348119097223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45960.348119097223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45960.348119097223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45960.348119097223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45960.348119097223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45960.348119097223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45960.348119097223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45960.348119097223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45960.348119097223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45960.348119097223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45960.348119097223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45960.348119097223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45960.348119097223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45960.348119097223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45960.348119097223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45960.348119097223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45960.348119097223</v>
      </c>
      <c r="H157" s="123"/>
      <c r="I157" s="119" t="str">
        <f>IFERROR(VLOOKUP(D157,DB!A:F,6,0),"")</f>
        <v/>
      </c>
      <c r="J157" s="119" t="str">
        <f>IFERROR(VLOOKUP(D157,DB!A:G,7,0),"")</f>
        <v/>
      </c>
      <c r="K157" s="125"/>
      <c r="L157" s="121" t="str">
        <f>IFERROR(VLOOKUP(D157,DB!A:I,9,0),"")</f>
        <v/>
      </c>
    </row>
    <row r="158" spans="1:12" ht="15" customHeight="1">
      <c r="A158" s="126"/>
      <c r="B158" s="126" t="str">
        <f>IFERROR(VLOOKUP(D158,DB!A:K,11,0),"")</f>
        <v/>
      </c>
      <c r="C158" s="127"/>
      <c r="D158" s="128"/>
      <c r="E158" s="129"/>
      <c r="F158" s="130"/>
      <c r="G158" s="131">
        <f ca="1">IFERROR(NOW()-F158,"")</f>
        <v>45960.348119097223</v>
      </c>
      <c r="H158" s="130"/>
      <c r="I158" s="126" t="str">
        <f>IFERROR(VLOOKUP(D158,DB!A:F,6,0),"")</f>
        <v/>
      </c>
      <c r="J158" s="126" t="str">
        <f>IFERROR(VLOOKUP(D158,DB!A:G,7,0),"")</f>
        <v/>
      </c>
      <c r="K158" s="132"/>
      <c r="L158" s="128" t="str">
        <f>IFERROR(VLOOKUP(D158,DB!A:I,9,0),"")</f>
        <v/>
      </c>
    </row>
  </sheetData>
  <dataValidations count="2">
    <dataValidation allowBlank="1" showInputMessage="1" showErrorMessage="1" sqref="E1" xr:uid="{A4F81451-56CC-4543-9497-104C4E44EE4B}"/>
    <dataValidation type="list" allowBlank="1" showInputMessage="1" showErrorMessage="1" sqref="E2:E4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68.516058912035078</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39104</v>
      </c>
      <c r="F3" s="38">
        <v>45926.188877314817</v>
      </c>
      <c r="G3" s="144">
        <f t="shared" ref="G3" ca="1" si="0">IFERROR(NOW()-F3,"")</f>
        <v>34.159241782406752</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39104</v>
      </c>
      <c r="F4" s="153">
        <v>45948.661111111112</v>
      </c>
      <c r="G4" s="154">
        <f ca="1">IFERROR(NOW()-F4,"")</f>
        <v>11.687007986110984</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45960.348119097223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45960.348119097223</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45960.348119097223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45960.348119097223</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45960.348119097223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45960.348119097223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45960.348119097223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45960.348119097223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45960.348119097223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45960.348119097223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45960.348119097223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45960.348119097223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45960.348119097223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45960.348119097223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45960.348119097223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45960.348119097223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45960.348119097223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45960.348119097223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45960.348119097223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45960.348119097223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45960.348119097223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45960.348119097223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45960.348119097223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45960.348119097223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45960.348119097223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45960.348119097223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45960.348119097223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45960.348119097223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45960.348119097223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45960.348119097223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45960.348119097223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45960.348119097223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45960.348119097223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45960.348119097223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45960.348119097223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45960.348119097223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45960.348119097223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45960.348119097223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45960.348119097223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45960.348119097223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45960.348119097223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45960.348119097223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45960.348119097223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45960.348119097223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45960.348119097223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45960.348119097223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45960.348119097223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45960.348119097223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45960.348119097223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45960.348119097223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45960.348119097223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45960.348119097223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45960.348119097223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45960.348119097223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45960.348119097223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45960.348119097223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45960.348119097223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45960.348119097223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45960.348119097223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45960.348119097223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45960.348119097223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45960.348119097223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45960.348119097223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45960.348119097223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45960.348119097223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45960.348119097223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45960.348119097223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45960.348119097223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45960.348119097223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45960.348119097223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45960.348119097223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45960.348119097223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45960.348119097223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45960.348119097223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45960.348119097223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45960.348119097223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45960.348119097223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45960.348119097223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45960.348119097223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45960.348119097223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45960.348119097223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45960.348119097223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45960.348119097223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45960.348119097223</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45960.348119097223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45960.348119097223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45960.348119097223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45960.348119097223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45960.348119097223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45960.348119097223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45960.348119097223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45960.348119097223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45960.348119097223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45960.348119097223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45960.348119097223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45960.348119097223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45960.348119097223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45960.348119097223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45960.348119097223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45960.348119097223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45960.348119097223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45960.348119097223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45960.348119097223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45960.348119097223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45960.348119097223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45960.348119097223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45960.348119097223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45960.348119097223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45960.348119097223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45960.348119097223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45960.348119097223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45960.348119097223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45960.348119097223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45960.348119097223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45960.348119097223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45960.348119097223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45960.348119097223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45960.348119097223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45960.348119097223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45960.348119097223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45960.348119097223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45960.348119097223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45960.348119097223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45960.348119097223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45960.348119097223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45960.348119097223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45960.348119097223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45960.348119097223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45960.348119097223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45960.348119097223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45960.348119097223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45960.348119097223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45960.348119097223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45960.348119097223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45960.348119097223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45960.348119097223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45960.348119097223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45960.348119097223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45960.348119097223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45960.348119097223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45960.348119097223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45960.348119097223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45960.348119097223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45960.348119097223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45960.348119097223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45960.348119097223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45960.348119097223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45960.348119097223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45960.348119097223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45960.348119097223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45960.348119097223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45960.348119097223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45960.348119097223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45960.348119097223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45960.348119097223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45960.348119097223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45960.348119097223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45960.348119097223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45960.348119097223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45960.348119097223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45960.348119097223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45960.348119097223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45960.348119097223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45960.348119097223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45960.348119097223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45960.348119097223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45960.348119097223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45960.348119097223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45960.348119097223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45960.348119097223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45960.348119097223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45960.348119097223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45960.348119097223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45960.348119097223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45960.348119097223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45960.348119097223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45960.348119097223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45960.348119097223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45960.348119097223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45960.348119097223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45960.348119097223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45960.348119097223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45960.348119097223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45960.348119097223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45960.348119097223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45960.348119097223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45960.348119097223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45960.348119097223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45960.348119097223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45960.348119097223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45960.348119097223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45960.348119097223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45960.348119097223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45960.348119097223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45960.348119097223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45960.348119097223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45960.348119097223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45960.348119097223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45960.348119097223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45960.348119097223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45960.348119097223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45960.348119097223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45960.348119097223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45960.348119097223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45960.348119097223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45960.348119097223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45960.348119097223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45960.348119097223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45960.348119097223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45960.348119097223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45960.348119097223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45960.348119097223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45960.348119097223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45960.348119097223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45960.348119097223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45960.348119097223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45960.348119097223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45960.348119097223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45960.348119097223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45960.348119097223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45960.348119097223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45960.348119097223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45960.348119097223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45960.348119097223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45960.348119097223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45960.348119097223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45960.348119097223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45960.348119097223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45960.348119097223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45960.348119097223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45960.348119097223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45960.348119097223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45960.348119097223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45960.348119097223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45960.348119097223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45960.348119097223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45960.348119097223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45960.348119097223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45960.348119097223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45960.348119097223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45960.348119097223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45960.348119097223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45960.348119097223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45960.348119097223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45960.348119097223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45960.348119097223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45960.348119097223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45960.348119097223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45960.348119097223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45960.348119097223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45960.348119097223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45960.348119097223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45960.348119097223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45960.348119097223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45960.348119097223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45960.348119097223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45960.348119097223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45960.348119097223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45960.348119097223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45960.348119097223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45960.348119097223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45960.348119097223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45960.348119097223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45960.348119097223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45960.348119097223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45960.348119097223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45960.348119097223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45960.348119097223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45960.348119097223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45960.348119097223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45960.348119097223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45960.348119097223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45960.348119097223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45960.348119097223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45960.348119097223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45960.348119097223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45960.348119097223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45960.348119097223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45960.348119097223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45960.348119097223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45960.348119097223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45960.348119097223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45960.348119097223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45960.348119097223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45960.348119097223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45960.348119097223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45960.348119097223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45960.348119097223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45960.348119097223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45960.348119097223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45960.348119097223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45960.348119097223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45960.348119097223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45960.348119097223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45960.348119097223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45960.348119097223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45960.348119097223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45960.348119097223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45960.348119097223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45960.348119097223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45960.348119097223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45960.348119097223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45960.348119097223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45960.348119097223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45960.348119097223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45960.348119097223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45960.348119097223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45960.348119097223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45960.348119097223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45960.348119097223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45960.348119097223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45960.348119097223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45960.348119097223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45960.348119097223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45960.348119097223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45960.348119097223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45960.348119097223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45960.348119097223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45960.348119097223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45960.348119097223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45960.348119097223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45960.348119097223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45960.348119097223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45960.348119097223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45960.348119097223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45960.348119097223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45960.348119097223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45960.348119097223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45960.348119097223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45960.348119097223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45960.348119097223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45960.348119097223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45960.348119097223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45960.348119097223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45960.348119097223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45960.348119097223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45960.348119097223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45960.348119097223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45960.348119097223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45960.348119097223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45960.348119097223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45960.348119097223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45960.348119097223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45960.348119097223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45960.348119097223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45960.348119097223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45960.348119097223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45960.348119097223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45960.348119097223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45960.348119097223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45960.348119097223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45960.348119097223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45960.348119097223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45960.348119097223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45960.348119097223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45960.348119097223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45960.348119097223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45960.348119097223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45960.348119097223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45960.348119097223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45960.348119097223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45960.348119097223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45960.348119097223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45960.348119097223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45960.348119097223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45960.348119097223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45960.348119097223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45960.348119097223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45960.348119097223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45960.348119097223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45960.348119097223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45960.348119097223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45960.348119097223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45960.348119097223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45960.348119097223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45960.348119097223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45960.348119097223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45960.348119097223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45960.348119097223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45960.348119097223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45960.348119097223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45960.348119097223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45960.348119097223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45960.348119097223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45960.348119097223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45960.348119097223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45960.348119097223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45960.348119097223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45960.348119097223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45960.348119097223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45960.348119097223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45960.348119097223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45960.348119097223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45960.348119097223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45960.348119097223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45960.348119097223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45960.348119097223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45960.348119097223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45960.348119097223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45960.348119097223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45960.348119097223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45960.348119097223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45960.348119097223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45960.348119097223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45960.348119097223</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4" ht="15"/>
    <row r="1285" ht="15"/>
    <row r="1289" ht="15"/>
    <row r="1296"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A2" sqref="A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45960.348119097223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45960.348119097223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45960.348119097223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45960.348119097223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45960.348119097223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45960.348119097223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45960.348119097223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45960.348119097223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45960.348119097223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45960.348119097223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45960.348119097223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45960.348119097223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45960.348119097223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45960.348119097223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45960.348119097223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45960.348119097223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45960.348119097223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45960.348119097223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45960.348119097223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45960.348119097223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45960.348119097223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45960.348119097223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45960.348119097223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45960.348119097223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45960.348119097223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45960.348119097223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45960.348119097223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45960.348119097223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45960.348119097223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45960.348119097223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45960.348119097223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45960.348119097223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45960.348119097223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45960.348119097223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45960.348119097223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45960.348119097223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45960.348119097223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45960.348119097223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45960.348119097223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45960.348119097223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45960.348119097223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45960.348119097223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45960.348119097223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45960.348119097223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45960.348119097223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45960.348119097223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45960.348119097223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45960.348119097223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45960.348119097223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45960.348119097223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45960.348119097223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45960.348119097223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45960.348119097223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45960.348119097223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45960.348119097223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45960.348119097223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45960.348119097223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45960.348119097223</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2025-10-30T05:22:41Z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