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83" documentId="120_S{2AC9BD13-BADA-5192-A53E-5A8FF88502F6}" xr6:coauthVersionLast="47" xr6:coauthVersionMax="47" xr10:uidLastSave="{C647B91F-D44C-4807-A2DC-48C2F6385D05}"/>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<sst xmlns="http://schemas.openxmlformats.org/spreadsheetml/2006/main" count="180273" uniqueCount="39121">
  <si>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</si>
  <si>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</si>
  <si>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</si>
  <si>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</si>
  <si>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</si>
  <si>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</si>
  <si>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</si>
  <si>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</si>
  <si>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</si>
  <si>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</si>
  <si>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</si>
  <si>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</si>
  <si>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</si>
  <si>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</si>
  <si>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</si>
  <si>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</si>
  <si>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</si>
  <si>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</si>
  <si>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</si>
  <si>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</si>
  <si>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</si>
  <si>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</si>
  <si>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</si>
  <si>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</si>
  <si>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</si>
  <si>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</si>
  <si>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</si>
  <si>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</si>
  <si>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</si>
  <si>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</si>
  <si>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</si>
  <si>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</si>
  <si>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</si>
  <si>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</si>
  <si>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</si>
  <si>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</si>
  <si>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</si>
  <si>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</si>
  <si>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</si>
  <si>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</si>
  <si>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</si>
  <si>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</si>
  <si>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</si>
  <si>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</si>
  <si>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</si>
  <si>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</si>
  <si>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</si>
  <si>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</si>
  <si>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</si>
  <si>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</si>
  <si>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</si>
  <si>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</si>
  <si>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</si>
  <si>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</si>
  <si>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</si>
  <si>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</si>
  <si>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</si>
  <si>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</si>
  <si>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</si>
  <si>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</si>
  <si>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</si>
  <si>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</si>
  <si>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</si>
  <si>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</si>
  <si>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</si>
  <si>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</si>
  <si>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</si>
  <si>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</si>
  <si>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</si>
  <si>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</si>
  <si>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</si>
  <si>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</si>
  <si>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</si>
  <si>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</si>
  <si>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</si>
  <si>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</si>
  <si>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</si>
  <si>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</si>
  <si>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</si>
  <si>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</si>
  <si>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</si>
  <si>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</si>
  <si>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</si>
  <si>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</si>
  <si>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</si>
  <si>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</si>
  <si>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</si>
  <si>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</si>
  <si>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</si>
  <si>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</si>
  <si>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</si>
  <si>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</si>
  <si>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</si>
  <si>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</si>
  <si>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</si>
  <si>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</si>
  <si>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</si>
  <si>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</si>
  <si>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</si>
  <si>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</si>
  <si>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</si>
  <si>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</si>
  <si>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</si>
  <si>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</si>
  <si>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</si>
  <si>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</si>
  <si>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</si>
  <si>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</si>
  <si>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</si>
  <si>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</si>
  <si>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</si>
  <si>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</si>
  <si>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</si>
  <si>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</si>
  <si>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</si>
  <si>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</si>
  <si>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</si>
  <si>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</si>
  <si>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</si>
  <si>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</si>
  <si>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</si>
  <si>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</si>
  <si>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</si>
  <si>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</si>
  <si>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</si>
  <si>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</si>
  <si>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</si>
  <si>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</si>
  <si>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</si>
  <si>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</si>
  <si>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</si>
  <si>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</si>
  <si>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</si>
  <si>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</si>
  <si>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</si>
  <si>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</si>
  <si>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</si>
  <si>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</si>
  <si>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</si>
  <si>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</si>
  <si>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</si>
  <si>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</si>
  <si>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</si>
  <si>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</si>
  <si>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</si>
  <si>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</si>
  <si>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</si>
  <si>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</si>
  <si>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</si>
  <si>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</si>
  <si>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</si>
  <si>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</si>
  <si>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</si>
  <si>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</si>
  <si>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</si>
  <si>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</si>
  <si>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</si>
  <si>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</si>
  <si>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</si>
  <si>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</si>
  <si>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</si>
  <si>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</si>
  <si>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</si>
  <si>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</si>
  <si>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</si>
  <si>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</si>
  <si>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</si>
  <si>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</si>
  <si>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</si>
  <si>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</si>
  <si>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</si>
  <si>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</si>
  <si>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</si>
  <si>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</si>
  <si>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</si>
  <si>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</si>
  <si>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</si>
  <si>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</si>
  <si>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</si>
  <si>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</si>
  <si>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</si>
  <si>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</si>
  <si>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</si>
  <si>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</si>
  <si>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</si>
  <si>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</si>
  <si>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</si>
  <si>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</si>
  <si>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</si>
  <si>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</si>
  <si>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</si>
  <si>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</si>
  <si>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</si>
  <si>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</si>
  <si>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</si>
  <si>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</si>
  <si>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</si>
  <si>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</si>
  <si>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</si>
  <si>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</si>
  <si>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</si>
  <si>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</si>
  <si>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</si>
  <si>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</si>
  <si>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</si>
  <si>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</si>
  <si>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</si>
  <si>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</si>
  <si>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</si>
  <si>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</si>
  <si>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</si>
  <si>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</si>
  <si>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</si>
  <si>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</si>
  <si>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</si>
  <si>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</si>
  <si>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</si>
  <si>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</si>
  <si>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</si>
  <si>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</si>
  <si>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</si>
  <si>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</si>
  <si>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</si>
  <si>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</si>
  <si>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</si>
  <si>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</si>
  <si>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</si>
  <si>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</si>
  <si>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</si>
  <si>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</si>
  <si>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</si>
  <si>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</si>
  <si>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</si>
  <si>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</si>
  <si>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</si>
  <si>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</si>
  <si>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</si>
  <si>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</si>
  <si>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</si>
  <si>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</si>
  <si>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</si>
  <si>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</si>
  <si>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</si>
  <si>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</si>
  <si>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</si>
  <si>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</si>
  <si>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</si>
  <si>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</si>
  <si>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</si>
  <si>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</si>
  <si>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</si>
  <si>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</si>
  <si>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</si>
  <si>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</si>
  <si>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</si>
  <si>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</si>
  <si>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</si>
  <si>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</si>
  <si>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</si>
  <si>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</si>
  <si>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</si>
  <si>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</si>
  <si>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</si>
  <si>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</si>
  <si>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</si>
  <si>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</si>
  <si>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</si>
  <si>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</si>
  <si>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</si>
  <si>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</si>
  <si>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</si>
  <si>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</si>
  <si>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</si>
  <si>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</si>
  <si>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</si>
  <si>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</si>
  <si>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</si>
  <si>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</si>
  <si>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</si>
  <si>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</si>
  <si>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</si>
  <si>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</si>
  <si>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</si>
  <si>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</si>
  <si>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</si>
  <si>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</si>
  <si>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</si>
  <si>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</si>
  <si>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</si>
  <si>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</si>
  <si>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</si>
  <si>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</si>
  <si>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</si>
  <si>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</si>
  <si>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</si>
  <si>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</si>
  <si>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</si>
  <si>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</si>
  <si>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</si>
  <si>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</si>
  <si>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</si>
  <si>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</si>
  <si>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</si>
  <si>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</si>
  <si>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</si>
  <si>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</si>
  <si>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</si>
  <si>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</si>
  <si>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</si>
  <si>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</si>
  <si>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</si>
  <si>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</si>
  <si>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</si>
  <si>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</si>
  <si>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</si>
  <si>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</si>
  <si>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</si>
  <si>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</si>
  <si>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</si>
  <si>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</si>
  <si>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</si>
  <si>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</si>
  <si>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</si>
  <si>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</si>
  <si>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</si>
  <si>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</si>
  <si>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</si>
  <si>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</si>
  <si>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</si>
  <si>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</si>
  <si>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</si>
  <si>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</si>
  <si>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</si>
  <si>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</si>
  <si>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</si>
  <si>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</si>
  <si>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</si>
  <si>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</si>
  <si>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</si>
  <si>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</si>
  <si>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</si>
  <si>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</si>
  <si>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</si>
  <si>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</si>
  <si>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</si>
  <si>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</si>
  <si>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</si>
  <si>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</si>
  <si>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</si>
  <si>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</si>
  <si>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</si>
  <si>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</si>
  <si>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</si>
  <si>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</si>
  <si>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</si>
  <si>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</si>
  <si>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</si>
  <si>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</si>
  <si>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</si>
  <si>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</si>
  <si>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</si>
  <si>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</si>
  <si>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</si>
  <si>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</si>
  <si>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</si>
  <si>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</si>
  <si>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</si>
  <si>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</si>
  <si>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</si>
  <si>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</si>
  <si>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</si>
  <si>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</si>
  <si>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</si>
  <si>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</si>
  <si>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</si>
  <si>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</si>
  <si>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</si>
  <si>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</si>
  <si>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</si>
  <si>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</si>
  <si>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</si>
  <si>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</si>
  <si>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</si>
  <si>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</si>
  <si>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</si>
  <si>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</si>
  <si>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</si>
  <si>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</si>
  <si>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</si>
  <si>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</si>
  <si>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</si>
  <si>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</si>
  <si>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</si>
  <si>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</si>
  <si>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</si>
  <si>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</si>
  <si>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</si>
  <si>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</si>
  <si>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</si>
  <si>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</si>
  <si>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</si>
  <si>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</si>
  <si>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</si>
  <si>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</si>
  <si>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</si>
  <si>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</si>
  <si>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</si>
  <si>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</si>
  <si>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</si>
  <si>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</si>
  <si>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</si>
  <si>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</si>
  <si>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</si>
  <si>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</si>
  <si>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</si>
  <si>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</si>
  <si>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</si>
  <si>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</si>
  <si>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</si>
  <si>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</si>
  <si>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</si>
  <si>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</si>
  <si>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</si>
  <si>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</si>
  <si>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</si>
  <si>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</si>
  <si>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</si>
  <si>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</si>
  <si>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</si>
  <si>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</si>
  <si>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</si>
  <si>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</si>
  <si>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</si>
  <si>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</si>
  <si>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</si>
  <si>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</si>
  <si>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</si>
  <si>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</si>
  <si>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</si>
  <si>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</si>
  <si>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</si>
  <si>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</si>
  <si>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</si>
  <si>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</si>
  <si>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</si>
  <si>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</si>
  <si>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</si>
  <si>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</si>
  <si>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</si>
  <si>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</si>
  <si>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</si>
  <si>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</si>
  <si>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</si>
  <si>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</si>
  <si>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</si>
  <si>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</si>
  <si>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</si>
  <si>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</si>
  <si>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</si>
  <si>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</si>
  <si>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</si>
  <si>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</si>
  <si>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</si>
  <si>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</si>
  <si>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</si>
  <si>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</si>
  <si>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</si>
  <si>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</si>
  <si>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</si>
  <si>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</si>
  <si>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</si>
  <si>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</si>
  <si>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</si>
  <si>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</si>
  <si>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</si>
  <si>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</si>
  <si>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</si>
  <si>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</si>
  <si>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</si>
  <si>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</si>
  <si>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</si>
  <si>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</si>
  <si>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</si>
  <si>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</si>
  <si>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</si>
  <si>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</si>
  <si>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</si>
  <si>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</si>
  <si>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</si>
  <si>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</si>
  <si>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</si>
  <si>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</si>
  <si>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</si>
  <si>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</si>
  <si>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</si>
  <si>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</si>
  <si>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</si>
  <si>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</si>
  <si>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</si>
  <si>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</si>
  <si>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</si>
  <si>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</si>
  <si>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</si>
  <si>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</si>
  <si>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</si>
  <si>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</si>
  <si>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</si>
  <si>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</si>
  <si>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</si>
  <si>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</si>
  <si>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</si>
  <si>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</si>
  <si>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</si>
  <si>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</si>
  <si>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</si>
  <si>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</si>
  <si>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</si>
  <si>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</si>
  <si>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</si>
  <si>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</si>
  <si>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</si>
  <si>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</si>
  <si>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</si>
  <si>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</si>
  <si>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</si>
  <si>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</si>
  <si>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</si>
  <si>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</si>
  <si>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</si>
  <si>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</si>
  <si>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</si>
  <si>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</si>
  <si>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</si>
  <si>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</si>
  <si>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</si>
  <si>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</si>
  <si>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</si>
  <si>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</si>
  <si>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</si>
  <si>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</si>
  <si>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</si>
  <si>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</si>
  <si>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</si>
  <si>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</si>
  <si>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</si>
  <si>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</si>
  <si>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</si>
  <si>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</si>
  <si>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</si>
  <si>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</si>
  <si>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</si>
  <si>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</si>
  <si>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</si>
  <si>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</si>
  <si>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</si>
  <si>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</si>
  <si>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</si>
  <si>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</si>
  <si>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</si>
  <si>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</si>
  <si>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</si>
  <si>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</si>
  <si>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</si>
  <si>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</si>
  <si>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</si>
  <si>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</si>
  <si>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</si>
  <si>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</si>
  <si>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</si>
  <si>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</si>
  <si>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</si>
  <si>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</si>
  <si>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</si>
  <si>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</si>
  <si>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</si>
  <si>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</si>
  <si>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</si>
  <si>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</si>
  <si>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</si>
  <si>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</si>
  <si>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</si>
  <si>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</si>
  <si>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</si>
  <si>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</si>
  <si>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</si>
  <si>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</si>
  <si>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</si>
  <si>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</si>
  <si>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</si>
  <si>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</si>
  <si>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</si>
  <si>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</si>
  <si>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</si>
  <si>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</si>
  <si>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</si>
  <si>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</si>
  <si>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</si>
  <si>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</si>
  <si>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</si>
  <si>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</si>
  <si>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</si>
  <si>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</si>
  <si>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</si>
  <si>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</si>
  <si>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</si>
  <si>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</si>
  <si>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</si>
  <si>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</si>
  <si>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</si>
  <si>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</si>
  <si>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</si>
  <si>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</si>
  <si>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</si>
  <si>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</si>
  <si>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</si>
  <si>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</si>
  <si>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</si>
  <si>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</si>
  <si>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</si>
  <si>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</si>
  <si>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</si>
  <si>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</si>
  <si>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</si>
  <si>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</si>
  <si>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</si>
  <si>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</si>
  <si>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</si>
  <si>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</si>
  <si>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</si>
  <si>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</si>
  <si>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</si>
  <si>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</si>
  <si>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</si>
  <si>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</si>
  <si>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</si>
  <si>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</si>
  <si>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</si>
  <si>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</si>
  <si>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</si>
  <si>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</si>
  <si>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</si>
  <si>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</si>
  <si>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</si>
  <si>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</si>
  <si>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</si>
  <si>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</si>
  <si>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</si>
  <si>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</si>
  <si>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</si>
  <si>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</si>
  <si>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</si>
  <si>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</si>
  <si>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</si>
  <si>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</si>
  <si>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</si>
  <si>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</si>
  <si>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</si>
  <si>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</si>
  <si>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</si>
  <si>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</si>
  <si>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</si>
  <si>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</si>
  <si>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</si>
  <si>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</si>
  <si>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</si>
  <si>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</si>
  <si>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</si>
  <si>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</si>
  <si>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</si>
  <si>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</si>
  <si>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</si>
  <si>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</si>
  <si>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</si>
  <si>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</si>
  <si>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</si>
  <si>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</si>
  <si>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</si>
  <si>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</si>
  <si>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</si>
  <si>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</si>
  <si>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</si>
  <si>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</si>
  <si>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</si>
  <si>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</si>
  <si>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</si>
  <si>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</si>
  <si>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</si>
  <si>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</si>
  <si>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</si>
  <si>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</si>
  <si>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</si>
  <si>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</si>
  <si>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</si>
  <si>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</si>
  <si>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</si>
  <si>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</si>
  <si>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</si>
  <si>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</si>
  <si>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</si>
  <si>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</si>
  <si>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</si>
  <si>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</si>
  <si>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</si>
  <si>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</si>
  <si>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</si>
  <si>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</si>
  <si>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</si>
  <si>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</si>
  <si>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</si>
  <si>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</si>
  <si>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</si>
  <si>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</si>
  <si>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</si>
  <si>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</si>
  <si>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</si>
  <si>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</si>
  <si>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</si>
  <si>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</si>
  <si>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</si>
  <si>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</si>
  <si>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</si>
  <si>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</si>
  <si>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</si>
  <si>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</si>
  <si>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</si>
  <si>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</si>
  <si>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</si>
  <si>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</si>
  <si>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</si>
  <si>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</si>
  <si>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</si>
  <si>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</si>
  <si>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</si>
  <si>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</si>
  <si>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</si>
  <si>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</si>
  <si>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</si>
  <si>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</si>
  <si>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</si>
  <si>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</si>
  <si>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</si>
  <si>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</si>
  <si>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</si>
  <si>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</si>
  <si>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</si>
  <si>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</si>
  <si>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</si>
  <si>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</si>
  <si>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</si>
  <si>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</si>
  <si>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</si>
  <si>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</si>
  <si>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</si>
  <si>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</si>
  <si>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</si>
  <si>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</si>
  <si>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</si>
  <si>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</si>
  <si>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</si>
  <si>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</si>
  <si>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</si>
  <si>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</si>
  <si>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</si>
  <si>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</si>
  <si>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</si>
  <si>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</si>
  <si>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</si>
  <si>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</si>
  <si>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</si>
  <si>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</si>
  <si>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</si>
  <si>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</si>
  <si>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</si>
  <si>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</si>
  <si>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</si>
  <si>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</si>
  <si>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</si>
  <si>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</si>
  <si>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</si>
  <si>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</si>
  <si>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</si>
  <si>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</si>
  <si>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</si>
  <si>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</si>
  <si>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</si>
  <si>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</si>
  <si>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</si>
  <si>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</si>
  <si>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</si>
  <si>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</si>
  <si>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</si>
  <si>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</si>
  <si>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</si>
  <si>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</si>
  <si>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</si>
  <si>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</si>
  <si>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</si>
  <si>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</si>
  <si>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</si>
  <si>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</si>
  <si>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</si>
  <si>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</si>
  <si>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</si>
  <si>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</si>
  <si>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</si>
  <si>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</si>
  <si>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</si>
  <si>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</si>
  <si>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</si>
  <si>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</si>
  <si>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</si>
  <si>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</si>
  <si>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</si>
  <si>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</si>
  <si>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</si>
  <si>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</si>
  <si>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</si>
  <si>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</si>
  <si>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</si>
  <si>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</si>
  <si>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</si>
  <si>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</si>
  <si>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</si>
  <si>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</si>
  <si>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</si>
  <si>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</si>
  <si>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</si>
  <si>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</si>
  <si>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</si>
  <si>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</si>
  <si>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</si>
  <si>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</si>
  <si>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</si>
  <si>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</si>
  <si>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</si>
  <si>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</si>
  <si>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</si>
  <si>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</si>
  <si>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</si>
  <si>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</si>
  <si>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</si>
  <si>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</si>
  <si>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</si>
  <si>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</si>
  <si>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</si>
  <si>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</si>
  <si>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</si>
  <si>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</si>
  <si>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</si>
  <si>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</si>
  <si>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</si>
  <si>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</si>
  <si>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</si>
  <si>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</si>
  <si>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</si>
  <si>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</si>
  <si>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</si>
  <si>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</si>
  <si>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</si>
  <si>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</si>
  <si>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</si>
  <si>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</si>
  <si>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</si>
  <si>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</si>
  <si>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</si>
  <si>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</si>
  <si>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</si>
  <si>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</si>
  <si>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</si>
  <si>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</si>
  <si>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</si>
  <si>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</si>
  <si>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</si>
  <si>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</si>
  <si>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</si>
  <si>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</si>
  <si>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</si>
  <si>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</si>
  <si>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</si>
  <si>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</si>
  <si>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</si>
  <si>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</si>
  <si>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</si>
  <si>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</si>
  <si>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</si>
  <si>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</si>
  <si>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</si>
  <si>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</si>
  <si>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</si>
  <si>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</si>
  <si>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</si>
  <si>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</si>
  <si>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</si>
  <si>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</si>
  <si>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</si>
  <si>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</si>
  <si>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</si>
  <si>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</si>
  <si>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</si>
  <si>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</si>
  <si>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</si>
  <si>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</si>
  <si>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</si>
  <si>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</si>
  <si>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</si>
  <si>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</si>
  <si>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</si>
  <si>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</si>
  <si>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</si>
  <si>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</si>
  <si>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</si>
  <si>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</si>
  <si>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</si>
  <si>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</si>
  <si>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</si>
  <si>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</si>
  <si>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</si>
  <si>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</si>
  <si>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</si>
  <si>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</si>
  <si>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</si>
  <si>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</si>
  <si>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</si>
  <si>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</si>
  <si>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</si>
  <si>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</si>
  <si>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</si>
  <si>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</si>
  <si>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</si>
  <si>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</si>
  <si>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</si>
  <si>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</si>
  <si>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</si>
  <si>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</si>
  <si>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</si>
  <si>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</si>
  <si>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</si>
  <si>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</si>
  <si>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</si>
  <si>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</si>
  <si>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</si>
  <si>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</si>
  <si>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</si>
  <si>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</si>
  <si>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</si>
  <si>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</si>
  <si>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</si>
  <si>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</si>
  <si>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</si>
  <si>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</si>
  <si>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</si>
  <si>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</si>
  <si>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</si>
  <si>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</si>
  <si>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</si>
  <si>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</si>
  <si>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</si>
  <si>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</si>
  <si>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</si>
  <si>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</si>
  <si>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</si>
  <si>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</si>
  <si>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</si>
  <si>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</si>
  <si>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</si>
  <si>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</si>
  <si>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</si>
  <si>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</si>
  <si>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</si>
  <si>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</si>
  <si>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</si>
  <si>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</si>
  <si>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</si>
  <si>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</si>
  <si>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</si>
  <si>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</si>
  <si>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</si>
  <si>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</si>
  <si>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</si>
  <si>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</si>
  <si>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</si>
  <si>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</si>
  <si>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</si>
  <si>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</si>
  <si>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</si>
  <si>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</si>
  <si>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</si>
  <si>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</si>
  <si>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</si>
  <si>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</si>
  <si>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</si>
  <si>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</si>
  <si>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</si>
  <si>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</si>
  <si>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</si>
  <si>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</si>
  <si>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</si>
  <si>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</si>
  <si>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</si>
  <si>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</si>
  <si>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</si>
  <si>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</si>
  <si>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</si>
  <si>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</si>
  <si>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</si>
  <si>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</si>
  <si>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</si>
  <si>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</si>
  <si>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</si>
  <si>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</si>
  <si>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</si>
  <si>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</si>
  <si>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</si>
  <si>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</si>
  <si>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</si>
  <si>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</si>
  <si>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</si>
  <si>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</si>
  <si>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</si>
  <si>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</si>
  <si>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</si>
  <si>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</si>
  <si>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</si>
  <si>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</si>
  <si>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</si>
  <si>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</si>
  <si>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</si>
  <si>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</si>
  <si>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</si>
  <si>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</si>
  <si>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</si>
  <si>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</si>
  <si>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</si>
  <si>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</si>
  <si>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</si>
  <si>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</si>
  <si>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</si>
  <si>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</si>
  <si>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</si>
  <si>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</si>
  <si>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</si>
  <si>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</si>
  <si>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</si>
  <si>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</si>
  <si>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</si>
  <si>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</si>
  <si>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</si>
  <si>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</si>
  <si>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</si>
  <si>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</si>
  <si>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</si>
  <si>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</si>
  <si>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</si>
  <si>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</si>
  <si>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</si>
  <si>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</si>
  <si>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</si>
  <si>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</si>
  <si>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</si>
  <si>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</si>
  <si>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</si>
  <si>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</si>
  <si>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</si>
  <si>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</si>
  <si>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</si>
  <si>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</si>
  <si>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</si>
  <si>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</si>
  <si>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</si>
  <si>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</si>
  <si>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</si>
  <si>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</si>
  <si>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</si>
  <si>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</si>
  <si>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</si>
  <si>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</si>
  <si>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</si>
  <si>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</si>
  <si>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</si>
  <si>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</si>
  <si>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</si>
  <si>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</si>
  <si>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</si>
  <si>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</si>
  <si>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</si>
  <si>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</si>
  <si>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</si>
  <si>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</si>
  <si>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</si>
  <si>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</si>
  <si>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</si>
  <si>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</si>
  <si>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</si>
  <si>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</si>
  <si>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</si>
  <si>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</si>
  <si>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</si>
  <si>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</si>
  <si>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</si>
  <si>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</si>
  <si>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</si>
  <si>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</si>
  <si>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</si>
  <si>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</si>
  <si>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</si>
  <si>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</si>
  <si>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</si>
  <si>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</si>
  <si>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</si>
  <si>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</si>
  <si>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</si>
  <si>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</si>
  <si>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</si>
  <si>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</si>
  <si>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</si>
  <si>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</si>
  <si>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</si>
  <si>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</si>
  <si>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</si>
  <si>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</si>
  <si>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</si>
  <si>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</si>
  <si>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</si>
  <si>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</si>
  <si>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</si>
  <si>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</si>
  <si>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</si>
  <si>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</si>
  <si>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</si>
  <si>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</si>
  <si>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</si>
  <si>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</si>
  <si>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</si>
  <si>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</si>
  <si>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</si>
  <si>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</si>
  <si>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</si>
  <si>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</si>
  <si>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</si>
  <si>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</si>
  <si>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</si>
  <si>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</si>
  <si>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</si>
  <si>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</si>
  <si>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</si>
  <si>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</si>
  <si>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</si>
  <si>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</si>
  <si>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</si>
  <si>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</si>
  <si>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</si>
  <si>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</si>
  <si>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</si>
  <si>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</si>
  <si>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</si>
  <si>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</si>
  <si>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</si>
  <si>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</si>
  <si>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</si>
  <si>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</si>
  <si>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</si>
  <si>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</si>
  <si>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</si>
  <si>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</si>
  <si>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</si>
  <si>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</si>
  <si>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</si>
  <si>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</si>
  <si>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</si>
  <si>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</si>
  <si>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</si>
  <si>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</si>
  <si>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</si>
  <si>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</si>
  <si>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</si>
  <si>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</si>
  <si>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</si>
  <si>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</si>
  <si>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</si>
  <si>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</si>
  <si>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</si>
  <si>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</si>
  <si>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</si>
  <si>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</si>
  <si>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</si>
  <si>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</si>
  <si>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</si>
  <si>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</si>
  <si>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</si>
  <si>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</si>
  <si>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</si>
  <si>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</si>
  <si>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</si>
  <si>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</si>
  <si>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</si>
  <si>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</si>
  <si>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</si>
  <si>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</si>
  <si>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</si>
  <si>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</si>
  <si>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</si>
  <si>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</si>
  <si>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</si>
  <si>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</si>
  <si>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</si>
  <si>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</si>
  <si>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</si>
  <si>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</si>
  <si>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</si>
  <si>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</si>
  <si>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</si>
  <si>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</si>
  <si>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</si>
  <si>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</si>
  <si>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</si>
  <si>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</si>
  <si>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</si>
  <si>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</si>
  <si>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</si>
  <si>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</si>
  <si>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</si>
  <si>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</si>
  <si>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</si>
  <si>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</si>
  <si>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</si>
  <si>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</si>
  <si>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</si>
  <si>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</si>
  <si>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</si>
  <si>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</si>
  <si>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</si>
  <si>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</si>
  <si>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</si>
  <si>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</si>
  <si>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</si>
  <si>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</si>
  <si>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</si>
  <si>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</si>
  <si>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</si>
  <si>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</si>
  <si>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</si>
  <si>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</si>
  <si>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</si>
  <si>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</si>
  <si>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</si>
  <si>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</si>
  <si>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</si>
  <si>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</si>
  <si>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</si>
  <si>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</si>
  <si>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</si>
  <si>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</si>
  <si>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</si>
  <si>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</si>
  <si>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</si>
  <si>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</si>
  <si>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</si>
  <si>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</si>
  <si>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</si>
  <si>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</si>
  <si>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</si>
  <si>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</si>
  <si>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</si>
  <si>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</si>
  <si>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</si>
  <si>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</si>
  <si>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</si>
  <si>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</si>
  <si>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</si>
  <si>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</si>
  <si>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</si>
  <si>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</si>
  <si>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</si>
  <si>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</si>
  <si>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</si>
  <si>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</si>
  <si>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</si>
  <si>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</si>
  <si>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</si>
  <si>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</si>
  <si>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</si>
  <si>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</si>
  <si>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</si>
  <si>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</si>
  <si>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</si>
  <si>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</si>
  <si>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</si>
  <si>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</si>
  <si>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</si>
  <si>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</si>
  <si>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</si>
  <si>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</si>
  <si>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</si>
  <si>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</si>
  <si>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</si>
  <si>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</si>
  <si>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</si>
  <si>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</si>
  <si>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</si>
  <si>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</si>
  <si>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</si>
  <si>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</si>
  <si>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</si>
  <si>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</si>
  <si>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</si>
  <si>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</si>
  <si>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</si>
  <si>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</si>
  <si>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</si>
  <si>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</si>
  <si>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</si>
  <si>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</si>
  <si>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</si>
  <si>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</si>
  <si>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</si>
  <si>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</si>
  <si>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</si>
  <si>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</si>
  <si>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</si>
  <si>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</si>
  <si>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</si>
  <si>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</si>
  <si>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</si>
  <si>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</si>
  <si>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</si>
  <si>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</si>
  <si>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</si>
  <si>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</si>
  <si>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</si>
  <si>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</si>
  <si>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</si>
  <si>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</si>
  <si>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</si>
  <si>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</si>
  <si>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</si>
  <si>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</si>
  <si>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</si>
  <si>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</si>
  <si>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</si>
  <si>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</si>
  <si>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</si>
  <si>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</si>
  <si>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</si>
  <si>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</si>
  <si>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</si>
  <si>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</si>
  <si>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</si>
  <si>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</si>
  <si>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</si>
  <si>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</si>
  <si>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</si>
  <si>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</si>
  <si>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</si>
  <si>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</si>
  <si>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</si>
  <si>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</si>
  <si>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</si>
  <si>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</si>
  <si>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</si>
  <si>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</si>
  <si>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</si>
  <si>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</si>
  <si>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</si>
  <si>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</si>
  <si>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</si>
  <si>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</si>
  <si>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</si>
  <si>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</si>
  <si>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</si>
  <si>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</si>
  <si>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</si>
  <si>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</si>
  <si>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</si>
  <si>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</si>
  <si>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</si>
  <si>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</si>
  <si>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</si>
  <si>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</si>
  <si>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</si>
  <si>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</si>
  <si>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</si>
  <si>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</si>
  <si>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</si>
  <si>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</si>
  <si>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</si>
  <si>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</si>
  <si>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</si>
  <si>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</si>
  <si>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</si>
  <si>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</si>
  <si>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</si>
  <si>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</si>
  <si>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</si>
  <si>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</si>
  <si>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</si>
  <si>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</si>
  <si>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</si>
  <si>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</si>
  <si>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</si>
  <si>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</si>
  <si>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</si>
  <si>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</si>
  <si>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</si>
  <si>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</si>
  <si>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</si>
  <si>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</si>
  <si>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</si>
  <si>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</si>
  <si>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</si>
  <si>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</si>
  <si>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</si>
  <si>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</si>
  <si>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</si>
  <si>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</si>
  <si>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</si>
  <si>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</si>
  <si>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</si>
  <si>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</si>
  <si>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</si>
  <si>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</si>
  <si>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</si>
  <si>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</si>
  <si>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</si>
  <si>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</si>
  <si>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</si>
  <si>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</si>
  <si>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</si>
  <si>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</si>
  <si>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</si>
  <si>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</si>
  <si>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</si>
  <si>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</si>
  <si>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</si>
  <si>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</si>
  <si>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</si>
  <si>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</si>
  <si>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</si>
  <si>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</si>
  <si>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</si>
  <si>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</si>
  <si>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</si>
  <si>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</si>
  <si>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</si>
  <si>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</si>
  <si>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</si>
  <si>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</si>
  <si>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</si>
  <si>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</si>
  <si>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</si>
  <si>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</si>
  <si>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</si>
  <si>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</si>
  <si>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</si>
  <si>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</si>
  <si>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</si>
  <si>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</si>
  <si>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</si>
  <si>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</si>
  <si>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</si>
  <si>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</si>
  <si>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</si>
  <si>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</si>
  <si>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</si>
  <si>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</si>
  <si>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</si>
  <si>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</si>
  <si>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</si>
  <si>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</si>
  <si>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</si>
  <si>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</si>
  <si>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</si>
  <si>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</si>
  <si>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</si>
  <si>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</si>
  <si>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</si>
  <si>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</si>
  <si>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</si>
  <si>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</si>
  <si>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</si>
  <si>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</si>
  <si>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</si>
  <si>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</si>
  <si>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</si>
  <si>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</si>
  <si>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</si>
  <si>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</si>
  <si>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</si>
  <si>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</si>
  <si>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</si>
  <si>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</si>
  <si>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</si>
  <si>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</si>
  <si>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</si>
  <si>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</si>
  <si>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</si>
  <si>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</si>
  <si>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</si>
  <si>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</si>
  <si>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</si>
  <si>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</si>
  <si>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</si>
  <si>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</si>
  <si>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</si>
  <si>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</si>
  <si>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</si>
  <si>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</si>
  <si>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</si>
  <si>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</si>
  <si>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</si>
  <si>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</si>
  <si>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</si>
  <si>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</si>
  <si>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</si>
  <si>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</si>
  <si>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</si>
  <si>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</si>
  <si>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</si>
  <si>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</si>
  <si>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</si>
  <si>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</si>
  <si>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</si>
  <si>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</si>
  <si>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</si>
  <si>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</si>
  <si>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</si>
  <si>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</si>
  <si>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</si>
  <si>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</si>
  <si>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</si>
  <si>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</si>
  <si>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</si>
  <si>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</si>
  <si>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</si>
  <si>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</si>
  <si>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</si>
  <si>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</si>
  <si>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</si>
  <si>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</si>
  <si>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</si>
  <si>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</si>
  <si>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</si>
  <si>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</si>
  <si>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</si>
  <si>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</si>
  <si>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</si>
  <si>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</si>
  <si>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</si>
  <si>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</si>
  <si>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</si>
  <si>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</si>
  <si>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</si>
  <si>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</si>
  <si>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</si>
  <si>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</si>
  <si>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</si>
  <si>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</si>
  <si>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</si>
  <si>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</si>
  <si>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</si>
  <si>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</si>
  <si>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</si>
  <si>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</si>
  <si>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</si>
  <si>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</si>
  <si>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</si>
  <si>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</si>
  <si>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</si>
  <si>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</si>
  <si>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</si>
  <si>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</si>
  <si>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</si>
  <si>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</si>
  <si>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</si>
  <si>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</si>
  <si>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</si>
  <si>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</si>
  <si>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</si>
  <si>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</si>
  <si>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</si>
  <si>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</si>
  <si>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</si>
  <si>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</si>
  <si>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</si>
  <si>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</si>
  <si>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</si>
  <si>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</si>
  <si>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</si>
  <si>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</si>
  <si>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</si>
  <si>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</si>
  <si>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</si>
  <si>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</si>
  <si>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</si>
  <si>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</si>
  <si>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</si>
  <si>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</si>
  <si>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</si>
  <si>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</si>
  <si>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</si>
  <si>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</si>
  <si>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</si>
  <si>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</si>
  <si>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</si>
  <si>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</si>
  <si>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</si>
  <si>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</si>
  <si>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</si>
  <si>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</si>
  <si>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</si>
  <si>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</si>
  <si>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</si>
  <si>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</si>
  <si>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</si>
  <si>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</si>
  <si>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</si>
  <si>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</si>
  <si>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</si>
  <si>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</si>
  <si>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</si>
  <si>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</si>
  <si>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</si>
  <si>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</si>
  <si>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</si>
  <si>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</si>
  <si>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</si>
  <si>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</si>
  <si>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</si>
  <si>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</si>
  <si>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</si>
  <si>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</si>
  <si>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</si>
  <si>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</si>
  <si>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</si>
  <si>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</si>
  <si>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</si>
  <si>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</si>
  <si>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</si>
  <si>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</si>
  <si>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</si>
  <si>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</si>
  <si>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</si>
  <si>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</si>
  <si>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</si>
  <si>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</si>
  <si>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</si>
  <si>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</si>
  <si>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</si>
  <si>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</si>
  <si>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</si>
  <si>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</si>
  <si>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</si>
  <si>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</si>
  <si>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</si>
  <si>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</si>
  <si>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</si>
  <si>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</si>
  <si>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</si>
  <si>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</si>
  <si>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</si>
  <si>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</si>
  <si>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</si>
  <si>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</si>
  <si>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</si>
  <si>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</si>
  <si>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</si>
  <si>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</si>
  <si>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</si>
  <si>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</si>
  <si>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</si>
  <si>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</si>
  <si>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</si>
  <si>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</si>
  <si>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</si>
  <si>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</si>
  <si>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</si>
  <si>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</si>
  <si>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</si>
  <si>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</si>
  <si>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</si>
  <si>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</si>
  <si>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</si>
  <si>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</si>
  <si>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</si>
  <si>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</si>
  <si>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</si>
  <si>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</si>
  <si>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</si>
  <si>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</si>
  <si>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</si>
  <si>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</si>
  <si>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</si>
  <si>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</si>
  <si>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</si>
  <si>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</si>
  <si>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</si>
  <si>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</si>
  <si>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</si>
  <si>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</si>
  <si>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</si>
  <si>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</si>
  <si>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</si>
  <si>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</si>
  <si>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</si>
  <si>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</si>
  <si>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</si>
  <si>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</si>
  <si>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</si>
  <si>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</si>
  <si>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</si>
  <si>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</si>
  <si>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</si>
  <si>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</si>
  <si>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</si>
  <si>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</si>
  <si>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</si>
  <si>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</si>
  <si>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</si>
  <si>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</si>
  <si>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</si>
  <si>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</si>
  <si>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</si>
  <si>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</si>
  <si>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</si>
  <si>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</si>
  <si>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</si>
  <si>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</si>
  <si>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</si>
  <si>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</si>
  <si>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</si>
  <si>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</si>
  <si>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</si>
  <si>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</si>
  <si>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</si>
  <si>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</si>
  <si>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</si>
  <si>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</si>
  <si>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</si>
  <si>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</si>
  <si>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</si>
  <si>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</si>
  <si>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</si>
  <si>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</si>
  <si>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</si>
  <si>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</si>
  <si>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</si>
  <si>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</si>
  <si>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</si>
  <si>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</si>
  <si>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</si>
  <si>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</si>
  <si>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</si>
  <si>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</si>
  <si>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</si>
  <si>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</si>
  <si>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</si>
  <si>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</si>
  <si>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</si>
  <si>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</si>
  <si>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</si>
  <si>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</si>
  <si>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</si>
  <si>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</si>
  <si>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</si>
  <si>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</si>
  <si>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</si>
  <si>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</si>
  <si>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</si>
  <si>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</si>
  <si>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</si>
  <si>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</si>
  <si>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</si>
  <si>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</si>
  <si>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</si>
  <si>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</si>
  <si>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</si>
  <si>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</si>
  <si>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</si>
  <si>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</si>
  <si>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</si>
  <si>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</si>
  <si>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</si>
  <si>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</si>
  <si>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</si>
  <si>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</si>
  <si>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</si>
  <si>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</si>
  <si>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</si>
  <si>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</si>
  <si>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</si>
  <si>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</si>
  <si>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</si>
  <si>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</si>
  <si>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</si>
  <si>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</si>
  <si>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</si>
  <si>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</si>
  <si>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</si>
  <si>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</si>
  <si>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</si>
  <si>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</si>
  <si>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</si>
  <si>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</si>
  <si>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</si>
  <si>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</si>
  <si>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</si>
  <si>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</si>
  <si>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</si>
  <si>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</si>
  <si>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</si>
  <si>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</si>
  <si>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</si>
  <si>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</si>
  <si>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</si>
  <si>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</si>
  <si>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</si>
  <si>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</si>
  <si>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</si>
  <si>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</si>
  <si>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</si>
  <si>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</si>
  <si>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</si>
  <si>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</si>
  <si>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</si>
  <si>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</si>
  <si>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</si>
  <si>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</si>
  <si>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</si>
  <si>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</si>
  <si>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</si>
  <si>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</si>
  <si>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</si>
  <si>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</si>
  <si>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</si>
  <si>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</si>
  <si>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</si>
  <si>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</si>
  <si>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</si>
  <si>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</si>
  <si>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</si>
  <si>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</si>
  <si>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</si>
  <si>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</si>
  <si>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</si>
  <si>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</si>
  <si>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</si>
  <si>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</si>
  <si>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</si>
  <si>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</si>
  <si>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</si>
  <si>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</si>
  <si>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</si>
  <si>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</si>
  <si>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</si>
  <si>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</si>
  <si>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</si>
  <si>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</si>
  <si>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</si>
  <si>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</si>
  <si>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</si>
  <si>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</si>
  <si>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</si>
  <si>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</si>
  <si>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</si>
  <si>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</si>
  <si>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</si>
  <si>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</si>
  <si>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</si>
  <si>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</si>
  <si>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</si>
  <si>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</si>
  <si>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</si>
  <si>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</si>
  <si>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</si>
  <si>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</si>
  <si>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</si>
  <si>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</si>
  <si>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</si>
  <si>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</si>
  <si>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</si>
  <si>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</si>
  <si>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</si>
  <si>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</si>
  <si>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</si>
  <si>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</si>
  <si>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</si>
  <si>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</si>
  <si>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</si>
  <si>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</si>
  <si>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</si>
  <si>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</si>
  <si>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</si>
  <si>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</si>
  <si>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</si>
  <si>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</si>
  <si>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</si>
  <si>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</si>
  <si>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</si>
  <si>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</si>
  <si>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</si>
  <si>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</si>
  <si>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</si>
  <si>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</si>
  <si>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</si>
  <si>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</si>
  <si>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</si>
  <si>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</si>
  <si>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</si>
  <si>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</si>
  <si>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</si>
  <si>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</si>
  <si>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</si>
  <si>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</si>
  <si>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</si>
  <si>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</si>
  <si>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</si>
  <si>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</si>
  <si>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</si>
  <si>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</si>
  <si>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</si>
  <si>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</si>
  <si>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</si>
  <si>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</si>
  <si>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</si>
  <si>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</si>
  <si>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</si>
  <si>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</si>
  <si>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</si>
  <si>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</si>
  <si>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</si>
  <si>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</si>
  <si>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</si>
  <si>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</si>
  <si>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</si>
  <si>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</si>
  <si>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</si>
  <si>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</si>
  <si>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</si>
  <si>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</si>
  <si>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</si>
  <si>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</si>
  <si>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</si>
  <si>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</si>
  <si>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</si>
  <si>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</si>
  <si>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</si>
  <si>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</si>
  <si>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</si>
  <si>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</si>
  <si>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</si>
  <si>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</si>
  <si>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</si>
  <si>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</si>
  <si>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</si>
  <si>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</si>
  <si>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</si>
  <si>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</si>
  <si>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</si>
  <si>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</si>
  <si>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</si>
  <si>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</si>
  <si>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</si>
  <si>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</si>
  <si>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</si>
  <si>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</si>
  <si>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</si>
  <si>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</si>
  <si>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</si>
  <si>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</si>
  <si>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</si>
  <si>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</si>
  <si>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</si>
  <si>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</si>
  <si>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</si>
  <si>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</si>
  <si>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</si>
  <si>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</si>
  <si>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</si>
  <si>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</si>
  <si>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</si>
  <si>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</si>
  <si>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</si>
  <si>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</si>
  <si>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</si>
  <si>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</si>
  <si>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</si>
  <si>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</si>
  <si>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</si>
  <si>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</si>
  <si>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</si>
  <si>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</si>
  <si>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</si>
  <si>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</si>
  <si>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</si>
  <si>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</si>
  <si>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</si>
  <si>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</si>
  <si>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</si>
  <si>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</si>
  <si>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</si>
  <si>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</si>
  <si>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</si>
  <si>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</si>
  <si>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</si>
  <si>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</si>
  <si>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</si>
  <si>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</si>
  <si>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</si>
  <si>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</si>
  <si>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</si>
  <si>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</si>
  <si>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</si>
  <si>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</si>
  <si>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</si>
  <si>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</si>
  <si>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</si>
  <si>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</si>
  <si>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</si>
  <si>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</si>
  <si>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</si>
  <si>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</si>
  <si>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</si>
  <si>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</si>
  <si>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</si>
  <si>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</si>
  <si>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</si>
  <si>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</si>
  <si>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</si>
  <si>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</si>
  <si>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</si>
  <si>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</si>
  <si>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</si>
  <si>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</si>
  <si>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</si>
  <si>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</si>
  <si>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</si>
  <si>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</si>
  <si>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</si>
  <si>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</si>
  <si>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</si>
  <si>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</si>
  <si>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</si>
  <si>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</si>
  <si>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</si>
  <si>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</si>
  <si>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</si>
  <si>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</si>
  <si>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</si>
  <si>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</si>
  <si>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</si>
  <si>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</si>
  <si>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</si>
  <si>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</si>
  <si>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</si>
  <si>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</si>
  <si>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</si>
  <si>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</si>
  <si>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</si>
  <si>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</si>
  <si>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</si>
  <si>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</si>
  <si>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</si>
  <si>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</si>
  <si>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</si>
  <si>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</si>
  <si>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</si>
  <si>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</si>
  <si>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</si>
  <si>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</si>
  <si>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</si>
  <si>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</si>
  <si>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</si>
  <si>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</si>
  <si>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</si>
  <si>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</si>
  <si>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</si>
  <si>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</si>
  <si>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</si>
  <si>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</si>
  <si>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</si>
  <si>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</si>
  <si>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</si>
  <si>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</si>
  <si>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</si>
  <si>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</si>
  <si>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</si>
  <si>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</si>
  <si>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</si>
  <si>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</si>
  <si>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</si>
  <si>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</si>
  <si>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</si>
  <si>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</si>
  <si>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</si>
  <si>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</si>
  <si>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</si>
  <si>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</si>
  <si>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</si>
  <si>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</si>
  <si>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</si>
  <si>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</si>
  <si>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</si>
  <si>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</si>
  <si>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</si>
  <si>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</si>
  <si>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</si>
  <si>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</si>
  <si>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</si>
  <si>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</si>
  <si>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</si>
  <si>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</si>
  <si>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</si>
  <si>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</si>
  <si>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</si>
  <si>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</si>
  <si>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</si>
  <si>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</si>
  <si>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</si>
  <si>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</si>
  <si>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</si>
  <si>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</si>
  <si>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</si>
  <si>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</si>
  <si>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</si>
  <si>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</si>
  <si>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</si>
  <si>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</si>
  <si>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</si>
  <si>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</si>
  <si>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</si>
  <si>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</si>
  <si>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</si>
  <si>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</si>
  <si>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</si>
  <si>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</si>
  <si>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</si>
  <si>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</si>
  <si>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</si>
  <si>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</si>
  <si>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</si>
  <si>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</si>
  <si>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</si>
  <si>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</si>
  <si>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</si>
  <si>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</si>
  <si>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</si>
  <si>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</si>
  <si>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</si>
  <si>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</si>
  <si>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</si>
  <si>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</si>
  <si>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</si>
  <si>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</si>
  <si>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</si>
  <si>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</si>
  <si>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</si>
  <si>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</si>
  <si>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</si>
  <si>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</si>
  <si>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</si>
  <si>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</si>
  <si>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</si>
  <si>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</si>
  <si>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</si>
  <si>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</si>
  <si>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</si>
  <si>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</si>
  <si>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</si>
  <si>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</si>
  <si>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</si>
  <si>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</si>
  <si>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</si>
  <si>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</si>
  <si>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</si>
  <si>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</si>
  <si>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</si>
  <si>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</si>
  <si>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</si>
  <si>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</si>
  <si>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</si>
  <si>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</si>
  <si>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</si>
  <si>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</si>
  <si>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</si>
  <si>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</si>
  <si>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</si>
  <si>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</si>
  <si>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</si>
  <si>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</si>
  <si>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</si>
  <si>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</si>
  <si>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</si>
  <si>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</si>
  <si>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</si>
  <si>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</si>
  <si>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</si>
  <si>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</si>
  <si>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</si>
  <si>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</si>
  <si>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</si>
  <si>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</si>
  <si>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</si>
  <si>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</si>
  <si>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</si>
  <si>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</si>
  <si>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</si>
  <si>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</si>
  <si>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</si>
  <si>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</si>
  <si>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</si>
  <si>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</si>
  <si>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</si>
  <si>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</si>
  <si>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</si>
  <si>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</si>
  <si>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</si>
  <si>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</si>
  <si>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</si>
  <si>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</si>
  <si>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</si>
  <si>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</si>
  <si>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</si>
  <si>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</si>
  <si>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</si>
  <si>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</si>
  <si>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</si>
  <si>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</si>
  <si>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</si>
  <si>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</si>
  <si>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</si>
  <si>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</si>
  <si>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</si>
  <si>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</si>
  <si>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</si>
  <si>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</si>
  <si>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</si>
  <si>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</si>
  <si>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</si>
  <si>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</si>
  <si>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</si>
  <si>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</si>
  <si>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</si>
  <si>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</si>
  <si>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</si>
  <si>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</si>
  <si>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</si>
  <si>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</si>
  <si>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</si>
  <si>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</si>
  <si>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</si>
  <si>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</si>
  <si>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</si>
  <si>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</si>
  <si>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</si>
  <si>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</si>
  <si>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</si>
  <si>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</si>
  <si>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</si>
  <si>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</si>
  <si>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</si>
  <si>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</si>
  <si>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</si>
  <si>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</si>
  <si>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</si>
  <si>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</si>
  <si>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</si>
  <si>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</si>
  <si>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</si>
  <si>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</si>
  <si>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</si>
  <si>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</si>
  <si>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</si>
  <si>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</si>
  <si>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</si>
  <si>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</si>
  <si>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</si>
  <si>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</si>
  <si>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</si>
  <si>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</si>
  <si>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</si>
  <si>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</si>
  <si>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</si>
  <si>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</si>
  <si>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</si>
  <si>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</si>
  <si>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</si>
  <si>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</si>
  <si>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</si>
  <si>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</si>
  <si>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</si>
  <si>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</si>
  <si>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</si>
  <si>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</si>
  <si>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</si>
  <si>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</si>
  <si>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</si>
  <si>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</si>
  <si>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</si>
  <si>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</si>
  <si>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</si>
  <si>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</si>
  <si>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</si>
  <si>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</si>
  <si>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</si>
  <si>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</si>
  <si>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</si>
  <si>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</si>
  <si>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</si>
  <si>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</si>
  <si>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</si>
  <si>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</si>
  <si>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</si>
  <si>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</si>
  <si>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</si>
  <si>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</si>
  <si>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</si>
  <si>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</si>
  <si>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</si>
  <si>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</si>
  <si>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</si>
  <si>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</si>
  <si>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</si>
  <si>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</si>
  <si>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</si>
  <si>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</si>
  <si>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</si>
  <si>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</si>
  <si>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</si>
  <si>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</si>
  <si>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</si>
  <si>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</si>
  <si>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</si>
  <si>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</si>
  <si>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</si>
  <si>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</si>
  <si>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</si>
  <si>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</si>
  <si>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</si>
  <si>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</si>
  <si>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</si>
  <si>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</si>
  <si>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</si>
  <si>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</si>
  <si>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</si>
  <si>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</si>
  <si>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</si>
  <si>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</si>
  <si>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</si>
  <si>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</si>
  <si>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</si>
  <si>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</si>
  <si>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</si>
  <si>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</si>
  <si>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</si>
  <si>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</si>
  <si>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</si>
  <si>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</si>
  <si>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</si>
  <si>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</si>
  <si>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</si>
  <si>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</si>
  <si>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</si>
  <si>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</si>
  <si>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</si>
  <si>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</si>
  <si>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</si>
  <si>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</si>
  <si>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</si>
  <si>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</si>
  <si>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</si>
  <si>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</si>
  <si>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</si>
  <si>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</si>
  <si>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</si>
  <si>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</si>
  <si>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</si>
  <si>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</si>
  <si>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</si>
  <si>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</si>
  <si>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</si>
  <si>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</si>
  <si>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</si>
  <si>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</si>
  <si>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</si>
  <si>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</si>
  <si>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</si>
  <si>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</si>
  <si>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</si>
  <si>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</si>
  <si>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</si>
  <si>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</si>
  <si>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</si>
  <si>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</si>
  <si>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</si>
  <si>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</si>
  <si>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</si>
  <si>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</si>
  <si>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</si>
  <si>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</si>
  <si>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</si>
  <si>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</si>
  <si>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</si>
  <si>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</si>
  <si>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</si>
  <si>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</si>
  <si>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</si>
  <si>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</si>
  <si>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</si>
  <si>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</si>
  <si>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</si>
  <si>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</si>
  <si>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</si>
  <si>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</si>
  <si>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</si>
  <si>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</si>
  <si>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</si>
  <si>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</si>
  <si>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</si>
  <si>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</si>
  <si>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</si>
  <si>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</si>
  <si>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</si>
  <si>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</si>
  <si>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</si>
  <si>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</si>
  <si>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</si>
  <si>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</si>
  <si>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</si>
  <si>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</si>
  <si>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</si>
  <si>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</si>
  <si>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</si>
  <si>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</si>
  <si>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</si>
  <si>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</si>
  <si>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</si>
  <si>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</si>
  <si>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</si>
  <si>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</si>
  <si>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</si>
  <si>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</si>
  <si>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</si>
  <si>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</si>
  <si>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</si>
  <si>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</si>
  <si>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</si>
  <si>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</si>
  <si>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</si>
  <si>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</si>
  <si>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</si>
  <si>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</si>
  <si>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</si>
  <si>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</si>
  <si>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</si>
  <si>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</si>
  <si>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</si>
  <si>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</si>
  <si>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</si>
  <si>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</si>
  <si>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</si>
  <si>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</si>
  <si>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</si>
  <si>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</si>
  <si>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</si>
  <si>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</si>
  <si>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</si>
  <si>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</si>
  <si>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</si>
  <si>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</si>
  <si>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</si>
  <si>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</si>
  <si>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</si>
  <si>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</si>
  <si>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</si>
  <si>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</si>
  <si>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</si>
  <si>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</si>
  <si>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</si>
  <si>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</si>
  <si>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</si>
  <si>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</si>
  <si>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</si>
  <si>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</si>
  <si>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</si>
  <si>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</si>
  <si>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</si>
  <si>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</si>
  <si>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</si>
  <si>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</si>
  <si>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</si>
  <si>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</si>
  <si>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</si>
  <si>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</si>
  <si>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</si>
  <si>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</si>
  <si>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</si>
  <si>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</si>
  <si>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</si>
  <si>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</si>
  <si>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</si>
  <si>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</si>
  <si>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</si>
  <si>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</si>
  <si>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</si>
  <si>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</si>
  <si>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</si>
  <si>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</si>
  <si>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</si>
  <si>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</si>
  <si>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</si>
  <si>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</si>
  <si>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</si>
  <si>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</si>
  <si>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</si>
  <si>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</si>
  <si>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</si>
  <si>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</si>
  <si>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</si>
  <si>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</si>
  <si>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</si>
  <si>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</si>
  <si>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</si>
  <si>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</si>
  <si>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</si>
  <si>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</si>
  <si>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</si>
  <si>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</si>
  <si>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</si>
  <si>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</si>
  <si>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</si>
  <si>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</si>
  <si>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</si>
  <si>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</si>
  <si>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</si>
  <si>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</si>
  <si>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</si>
  <si>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</si>
  <si>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</si>
  <si>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</si>
  <si>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</si>
  <si>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</si>
  <si>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</si>
  <si>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</si>
  <si>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</si>
  <si>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</si>
  <si>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</si>
  <si>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</si>
  <si>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</si>
  <si>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</si>
  <si>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</si>
  <si>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</si>
  <si>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</si>
  <si>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</si>
  <si>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</si>
  <si>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</si>
  <si>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</si>
  <si>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</si>
  <si>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</si>
  <si>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</si>
  <si>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</si>
  <si>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</si>
  <si>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</si>
  <si>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</si>
  <si>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</si>
  <si>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</si>
  <si>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</si>
  <si>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</si>
  <si>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</si>
  <si>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</si>
  <si>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</si>
  <si>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</si>
  <si>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</si>
  <si>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</si>
  <si>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</si>
  <si>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</si>
  <si>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</si>
  <si>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</si>
  <si>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</si>
  <si>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</si>
  <si>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</si>
  <si>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</si>
  <si>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</si>
  <si>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</si>
  <si>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</si>
  <si>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</si>
  <si>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</si>
  <si>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</si>
  <si>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</si>
  <si>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</si>
  <si>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</si>
  <si>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</si>
  <si>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</si>
  <si>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</si>
  <si>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</si>
  <si>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</si>
  <si>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</si>
  <si>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</si>
  <si>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</si>
  <si>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</si>
  <si>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</si>
  <si>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</si>
  <si>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</si>
  <si>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</si>
  <si>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</si>
  <si>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</si>
  <si>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</si>
  <si>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</si>
  <si>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</si>
  <si>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</si>
  <si>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</si>
  <si>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</si>
  <si>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</si>
  <si>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</si>
  <si>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</si>
  <si>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</si>
  <si>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</si>
  <si>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</si>
  <si>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</si>
  <si>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</si>
  <si>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</si>
  <si>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</si>
  <si>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</si>
  <si>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</si>
  <si>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</si>
  <si>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</si>
  <si>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</si>
  <si>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</si>
  <si>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</si>
  <si>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</si>
  <si>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</si>
  <si>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</si>
  <si>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</si>
  <si>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</si>
  <si>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</si>
  <si>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</si>
  <si>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</si>
  <si>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</si>
  <si>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</si>
  <si>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</si>
  <si>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</si>
  <si>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</si>
  <si>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</si>
  <si>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</si>
  <si>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</si>
  <si>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</si>
  <si>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</si>
  <si>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</si>
  <si>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</si>
  <si>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</si>
  <si>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</si>
  <si>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</si>
  <si>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</si>
  <si>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</si>
  <si>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</si>
  <si>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</si>
  <si>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</si>
  <si>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</si>
  <si>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</si>
  <si>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</si>
  <si>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</si>
  <si>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</si>
  <si>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</si>
  <si>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</si>
  <si>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</si>
  <si>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</si>
  <si>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</si>
  <si>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</si>
  <si>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</si>
  <si>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</si>
  <si>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</si>
  <si>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</si>
  <si>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</si>
  <si>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</si>
  <si>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</si>
  <si>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</si>
  <si>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</si>
  <si>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</si>
  <si>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</si>
  <si>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</si>
  <si>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</si>
  <si>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</si>
  <si>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</si>
  <si>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</si>
  <si>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</si>
  <si>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</si>
  <si>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</si>
  <si>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</si>
  <si>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</si>
  <si>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</si>
  <si>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</si>
  <si>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</si>
  <si>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</si>
  <si>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</si>
  <si>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</si>
  <si>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</si>
  <si>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</si>
  <si>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</si>
  <si>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</si>
  <si>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</si>
  <si>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</si>
  <si>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</si>
  <si>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</si>
  <si>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</si>
  <si>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</si>
  <si>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</si>
  <si>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</si>
  <si>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</si>
  <si>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</si>
  <si>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</si>
  <si>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</si>
  <si>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</si>
  <si>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</si>
  <si>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</si>
  <si>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</si>
  <si>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</si>
  <si>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</si>
  <si>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</si>
  <si>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</si>
  <si>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</si>
  <si>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</si>
  <si>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</si>
  <si>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</si>
  <si>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</si>
  <si>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</si>
  <si>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</si>
  <si>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</si>
  <si>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</si>
  <si>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</si>
  <si>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</si>
  <si>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</si>
  <si>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</si>
  <si>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</si>
  <si>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</si>
  <si>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</si>
  <si>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</si>
  <si>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</si>
  <si>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</si>
  <si>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</si>
  <si>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</si>
  <si>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</si>
  <si>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</si>
  <si>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</si>
  <si>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</si>
  <si>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</si>
  <si>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</si>
  <si>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</si>
  <si>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</si>
  <si>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</si>
  <si>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</si>
  <si>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</si>
  <si>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</si>
  <si>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</si>
  <si>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</si>
  <si>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</si>
  <si>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</si>
  <si>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</si>
  <si>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</si>
  <si>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</si>
  <si>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</si>
  <si>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</si>
  <si>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</si>
  <si>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</si>
  <si>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</si>
  <si>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</si>
  <si>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</si>
  <si>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</si>
  <si>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</si>
  <si>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</si>
  <si>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</si>
  <si>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</si>
  <si>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</si>
  <si>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</si>
  <si>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</si>
  <si>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</si>
  <si>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</si>
  <si>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</si>
  <si>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</si>
  <si>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</si>
  <si>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</si>
  <si>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</si>
  <si>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</si>
  <si>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</si>
  <si>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</si>
  <si>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</si>
  <si>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</si>
  <si>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</si>
  <si>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</si>
  <si>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</si>
  <si>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</si>
  <si>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</si>
  <si>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</si>
  <si>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</si>
  <si>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</si>
  <si>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</si>
  <si>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</si>
  <si>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</si>
  <si>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</si>
  <si>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</si>
  <si>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</si>
  <si>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</si>
  <si>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</si>
  <si>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</si>
  <si>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</si>
  <si>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</si>
  <si>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</si>
  <si>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</si>
  <si>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</si>
  <si>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</si>
  <si>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</si>
  <si>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</si>
  <si>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</si>
  <si>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</si>
  <si>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</si>
  <si>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</si>
  <si>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</si>
  <si>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</si>
  <si>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</si>
  <si>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</si>
  <si>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</si>
  <si>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</si>
  <si>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</si>
  <si>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</si>
  <si>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</si>
  <si>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</si>
  <si>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</si>
  <si>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</si>
  <si>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</si>
  <si>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</si>
  <si>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</si>
  <si>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</si>
  <si>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</si>
  <si>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</si>
  <si>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</si>
  <si>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</si>
  <si>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</si>
  <si>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</si>
  <si>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</si>
  <si>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</si>
  <si>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</si>
  <si>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</si>
  <si>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</si>
  <si>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</si>
  <si>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</si>
  <si>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</si>
  <si>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</si>
  <si>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</si>
  <si>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</si>
  <si>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</si>
  <si>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</si>
  <si>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</si>
  <si>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</si>
  <si>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</si>
  <si>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</si>
  <si>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</si>
  <si>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</si>
  <si>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</si>
  <si>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</si>
  <si>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</si>
  <si>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</si>
  <si>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</si>
  <si>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</si>
  <si>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</si>
  <si>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</si>
  <si>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</si>
  <si>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</si>
  <si>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</si>
  <si>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</si>
  <si>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</si>
  <si>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</si>
  <si>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</si>
  <si>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</si>
  <si>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</si>
  <si>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</si>
  <si>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</si>
  <si>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</si>
  <si>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</si>
  <si>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</si>
  <si>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</si>
  <si>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</si>
  <si>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</si>
  <si>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</si>
  <si>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</si>
  <si>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</si>
  <si>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</si>
  <si>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</si>
  <si>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</si>
  <si>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</si>
  <si>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</si>
  <si>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</si>
  <si>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</si>
  <si>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</si>
  <si>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</si>
  <si>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</si>
  <si>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</si>
  <si>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</si>
  <si>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</si>
  <si>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</si>
  <si>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</si>
  <si>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</si>
  <si>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</si>
  <si>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</si>
  <si>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</si>
  <si>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</si>
  <si>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</si>
  <si>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</si>
  <si>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</si>
  <si>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</si>
  <si>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</si>
  <si>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</si>
  <si>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</si>
  <si>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</si>
  <si>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</si>
  <si>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</si>
  <si>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</si>
  <si>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</si>
  <si>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</si>
  <si>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</si>
  <si>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</si>
  <si>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</si>
  <si>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</si>
  <si>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</si>
  <si>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</si>
  <si>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</si>
  <si>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</si>
  <si>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</si>
  <si>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</si>
  <si>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</si>
  <si>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</si>
  <si>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</si>
  <si>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</si>
  <si>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</si>
  <si>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</si>
  <si>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</si>
  <si>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</si>
  <si>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</si>
  <si>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</si>
  <si>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</si>
  <si>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</si>
  <si>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</si>
  <si>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</si>
  <si>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</si>
  <si>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</si>
  <si>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</si>
  <si>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</si>
  <si>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</si>
  <si>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</si>
  <si>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</si>
  <si>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</si>
  <si>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</si>
  <si>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</si>
  <si>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</si>
  <si>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</si>
  <si>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</si>
  <si>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</si>
  <si>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</si>
  <si>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</si>
  <si>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</si>
  <si>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</si>
  <si>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</si>
  <si>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</si>
  <si>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</si>
  <si>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</si>
  <si>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</si>
  <si>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</si>
  <si>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</si>
  <si>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</si>
  <si>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</si>
  <si>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</si>
  <si>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</si>
  <si>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</si>
  <si>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</si>
  <si>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</si>
  <si>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</si>
  <si>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</si>
  <si>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</si>
  <si>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</si>
  <si>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</si>
  <si>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</si>
  <si>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</si>
  <si>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</si>
  <si>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</si>
  <si>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</si>
  <si>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</si>
  <si>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</si>
  <si>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</si>
  <si>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</si>
  <si>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</si>
  <si>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</si>
  <si>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</si>
  <si>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</si>
  <si>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</si>
  <si>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</si>
  <si>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</si>
  <si>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</si>
  <si>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</si>
  <si>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</si>
  <si>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</si>
  <si>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</si>
  <si>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</si>
  <si>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</si>
  <si>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</si>
  <si>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</si>
  <si>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</si>
  <si>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</si>
  <si>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</si>
  <si>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</si>
  <si>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</si>
  <si>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</si>
  <si>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</si>
  <si>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</si>
  <si>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</si>
  <si>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</si>
  <si>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</si>
  <si>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</si>
  <si>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</si>
  <si>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</si>
  <si>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</si>
  <si>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</si>
  <si>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</si>
  <si>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</si>
  <si>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</si>
  <si>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</si>
  <si>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</si>
  <si>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</si>
  <si>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</si>
  <si>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</si>
  <si>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</si>
  <si>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</si>
  <si>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</si>
  <si>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</si>
  <si>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</si>
  <si>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</si>
  <si>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</si>
  <si>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</si>
  <si>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</si>
  <si>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</si>
  <si>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</si>
  <si>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</si>
  <si>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</si>
  <si>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</si>
  <si>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</si>
  <si>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</si>
  <si>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</si>
  <si>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</si>
  <si>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</si>
  <si>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</si>
  <si>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</si>
  <si>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</si>
  <si>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</si>
  <si>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</si>
  <si>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</si>
  <si>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</si>
  <si>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</si>
  <si>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</si>
  <si>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</si>
  <si>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</si>
  <si>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</si>
  <si>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</si>
  <si>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</si>
  <si>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</si>
  <si>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</si>
  <si>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</si>
  <si>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</si>
  <si>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</si>
  <si>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</si>
  <si>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</si>
  <si>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</si>
  <si>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</si>
  <si>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</si>
  <si>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</si>
  <si>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</si>
  <si>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</si>
  <si>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</si>
  <si>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</si>
  <si>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</si>
  <si>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</si>
  <si>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</si>
  <si>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</si>
  <si>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</si>
  <si>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</si>
  <si>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</si>
  <si>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</si>
  <si>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</si>
  <si>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</si>
  <si>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</si>
  <si>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</si>
  <si>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</si>
  <si>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</si>
  <si>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</si>
  <si>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</si>
  <si>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</si>
  <si>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</si>
  <si>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</si>
  <si>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</si>
  <si>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</si>
  <si>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</si>
  <si>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</si>
  <si>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</si>
  <si>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</si>
  <si>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</si>
  <si>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</si>
  <si>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</si>
  <si>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</si>
  <si>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</si>
  <si>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</si>
  <si>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</si>
  <si>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</si>
  <si>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</si>
  <si>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</si>
  <si>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</si>
  <si>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</si>
  <si>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</si>
  <si>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</si>
  <si>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</si>
  <si>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</si>
  <si>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</si>
  <si>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</si>
  <si>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</si>
  <si>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</si>
  <si>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</si>
  <si>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</si>
  <si>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</si>
  <si>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</si>
  <si>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</si>
  <si>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</si>
  <si>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</si>
  <si>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</si>
  <si>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</si>
  <si>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</si>
  <si>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</si>
  <si>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</si>
  <si>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</si>
  <si>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</si>
  <si>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</si>
  <si>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</si>
  <si>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</si>
  <si>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</si>
  <si>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</si>
  <si>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</si>
  <si>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</si>
  <si>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</si>
  <si>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</si>
  <si>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</si>
  <si>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</si>
  <si>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</si>
  <si>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</si>
  <si>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</si>
  <si>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</si>
  <si>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</si>
  <si>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</si>
  <si>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</si>
  <si>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</si>
  <si>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</si>
  <si>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</si>
  <si>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</si>
  <si>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</si>
  <si>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</si>
  <si>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</si>
  <si>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</si>
  <si>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</si>
  <si>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</si>
  <si>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</si>
  <si>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</si>
  <si>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</si>
  <si>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</si>
  <si>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</si>
  <si>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</si>
  <si>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</si>
  <si>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</si>
  <si>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</si>
  <si>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</si>
  <si>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</si>
  <si>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</si>
  <si>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</si>
  <si>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</si>
  <si>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</si>
  <si>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</si>
  <si>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</si>
  <si>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</si>
  <si>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</si>
  <si>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</si>
  <si>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</si>
  <si>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</si>
  <si>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</si>
  <si>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</si>
  <si>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</si>
  <si>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</si>
  <si>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</si>
  <si>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</si>
  <si>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</si>
  <si>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</si>
  <si>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</si>
  <si>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</si>
  <si>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</si>
  <si>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</si>
  <si>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</si>
  <si>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</si>
  <si>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</si>
  <si>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</si>
  <si>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</si>
  <si>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</si>
  <si>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</si>
  <si>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</si>
  <si>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</si>
  <si>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</si>
  <si>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</si>
  <si>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</si>
  <si>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</si>
  <si>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</si>
  <si>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</si>
  <si>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</si>
  <si>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</si>
  <si>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</si>
  <si>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</si>
  <si>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</si>
  <si>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</si>
  <si>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</si>
  <si>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</si>
  <si>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</si>
  <si>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</si>
  <si>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</si>
  <si>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</si>
  <si>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</si>
  <si>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</si>
  <si>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</si>
  <si>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</si>
  <si>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</si>
  <si>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</si>
  <si>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</si>
  <si>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</si>
  <si>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</si>
  <si>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</si>
  <si>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</si>
  <si>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</si>
  <si>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</si>
  <si>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</si>
  <si>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</si>
  <si>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</si>
  <si>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</si>
  <si>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</si>
  <si>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</si>
  <si>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</si>
  <si>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</si>
  <si>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</si>
  <si>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</si>
  <si>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</si>
  <si>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</si>
  <si>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</si>
  <si>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</si>
  <si>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</si>
  <si>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</si>
  <si>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</si>
  <si>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</si>
  <si>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</si>
  <si>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</si>
  <si>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</si>
  <si>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</si>
  <si>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</si>
  <si>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</si>
  <si>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</si>
  <si>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</si>
  <si>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</si>
  <si>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</si>
  <si>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</si>
  <si>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</si>
  <si>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</si>
  <si>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</si>
  <si>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</si>
  <si>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</si>
  <si>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</si>
  <si>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</si>
  <si>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</si>
  <si>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</si>
  <si>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</si>
  <si>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</si>
  <si>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</si>
  <si>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</si>
  <si>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</si>
  <si>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</si>
  <si>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</si>
  <si>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</si>
  <si>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</si>
  <si>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</si>
  <si>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</si>
  <si>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</si>
  <si>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</si>
  <si>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</si>
  <si>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</si>
  <si>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</si>
  <si>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</si>
  <si>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</si>
  <si>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</si>
  <si>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</si>
  <si>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</si>
  <si>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</si>
  <si>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</si>
  <si>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</si>
  <si>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</si>
  <si>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</si>
  <si>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</si>
  <si>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</si>
  <si>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</si>
  <si>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</si>
  <si>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</si>
  <si>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</si>
  <si>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</si>
  <si>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</si>
  <si>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</si>
  <si>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</si>
  <si>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</si>
  <si>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</si>
  <si>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</si>
  <si>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</si>
  <si>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</si>
  <si>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</si>
  <si>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</si>
  <si>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</si>
  <si>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</si>
  <si>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</si>
  <si>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</si>
  <si>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</si>
  <si>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</si>
  <si>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</si>
  <si>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</si>
  <si>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</si>
  <si>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</si>
  <si>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</si>
  <si>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</si>
  <si>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</si>
  <si>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</si>
  <si>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</si>
  <si>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</si>
  <si>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</si>
  <si>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</si>
  <si>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</si>
  <si>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</si>
  <si>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</si>
  <si>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</si>
  <si>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</si>
  <si>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</si>
  <si>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</si>
  <si>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</si>
  <si>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</si>
  <si>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</si>
  <si>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</si>
  <si>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</si>
  <si>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</si>
  <si>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</si>
  <si>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</si>
  <si>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</si>
  <si>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</si>
  <si>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</si>
  <si>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</si>
  <si>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</si>
  <si>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</si>
  <si>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</si>
  <si>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</si>
  <si>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</si>
  <si>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</si>
  <si>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</si>
  <si>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</si>
  <si>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</si>
  <si>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</si>
  <si>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</si>
  <si>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</si>
  <si>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</si>
  <si>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</si>
  <si>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</si>
  <si>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</si>
  <si>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</si>
  <si>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</si>
  <si>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</si>
  <si>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</si>
  <si>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</si>
  <si>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</si>
  <si>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</si>
  <si>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</si>
  <si>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</si>
  <si>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</si>
  <si>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</si>
  <si>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</si>
  <si>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</si>
  <si>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</si>
  <si>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</si>
  <si>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</si>
  <si>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</si>
  <si>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</si>
  <si>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</si>
  <si>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</si>
  <si>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</si>
  <si>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</si>
  <si>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</si>
  <si>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</si>
  <si>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</si>
  <si>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</si>
  <si>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</si>
  <si>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</si>
  <si>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</si>
  <si>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</si>
  <si>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</si>
  <si>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</si>
  <si>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</si>
  <si>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</si>
  <si>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</si>
  <si>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</si>
  <si>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</si>
  <si>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</si>
  <si>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</si>
  <si>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</si>
  <si>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</si>
  <si>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</si>
  <si>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</si>
  <si>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</si>
  <si>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</si>
  <si>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</si>
  <si>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</si>
  <si>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</si>
  <si>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</si>
  <si>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</si>
  <si>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</si>
  <si>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</si>
  <si>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</si>
  <si>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</si>
  <si>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</si>
  <si>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</si>
  <si>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</si>
  <si>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</si>
  <si>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</si>
  <si>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</si>
  <si>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</si>
  <si>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</si>
  <si>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</si>
  <si>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</si>
  <si>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</si>
  <si>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</si>
  <si>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</si>
  <si>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</si>
  <si>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</si>
  <si>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</si>
  <si>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</si>
  <si>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</si>
  <si>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</si>
  <si>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</si>
  <si>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</si>
  <si>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</si>
  <si>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</si>
  <si>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</si>
  <si>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</si>
  <si>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</si>
  <si>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</si>
  <si>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</si>
  <si>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</si>
  <si>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</si>
  <si>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</si>
  <si>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</si>
  <si>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</si>
  <si>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</si>
  <si>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</si>
  <si>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</si>
  <si>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</si>
  <si>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</si>
  <si>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</si>
  <si>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</si>
  <si>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</si>
  <si>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</si>
  <si>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</si>
  <si>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</si>
  <si>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</si>
  <si>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</si>
  <si>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</si>
  <si>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</si>
  <si>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</si>
  <si>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</si>
  <si>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</si>
  <si>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</si>
  <si>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</si>
  <si>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</si>
  <si>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</si>
  <si>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</si>
  <si>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</si>
  <si>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</si>
  <si>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</si>
  <si>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</si>
  <si>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</si>
  <si>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</si>
  <si>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</si>
  <si>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</si>
  <si>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</si>
  <si>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</si>
  <si>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</si>
  <si>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</si>
  <si>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</si>
  <si>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</si>
  <si>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</si>
  <si>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</si>
  <si>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</si>
  <si>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</si>
  <si>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</si>
  <si>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</si>
  <si>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</si>
  <si>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</si>
  <si>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</si>
  <si>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</si>
  <si>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</si>
  <si>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</si>
  <si>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</si>
  <si>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</si>
  <si>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</si>
  <si>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</si>
  <si>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</si>
  <si>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</si>
  <si>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</si>
  <si>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</si>
  <si>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</si>
  <si>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</si>
  <si>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</si>
  <si>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</si>
  <si>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</si>
  <si>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</si>
  <si>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</si>
  <si>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</si>
  <si>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</si>
  <si>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</si>
  <si>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</si>
  <si>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</si>
  <si>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</si>
  <si>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</si>
  <si>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</si>
  <si>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</si>
  <si>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</si>
  <si>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</si>
  <si>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</si>
  <si>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</si>
  <si>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</si>
  <si>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</si>
  <si>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</si>
  <si>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</si>
  <si>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</si>
  <si>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</si>
  <si>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</si>
  <si>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</si>
  <si>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</si>
  <si>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</si>
  <si>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</si>
  <si>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</si>
  <si>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</si>
  <si>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</si>
  <si>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</si>
  <si>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</si>
  <si>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</si>
  <si>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</si>
  <si>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</si>
  <si>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</si>
  <si>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</si>
  <si>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</si>
  <si>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</si>
  <si>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</si>
  <si>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</si>
  <si>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</si>
  <si>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</si>
  <si>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</si>
  <si>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</si>
  <si>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</si>
  <si>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</si>
  <si>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</si>
  <si>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</si>
  <si>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</si>
  <si>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</si>
  <si>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</si>
  <si>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</si>
  <si>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</si>
  <si>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</si>
  <si>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</si>
  <si>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</si>
  <si>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</si>
  <si>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</si>
  <si>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</si>
  <si>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</si>
  <si>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</si>
  <si>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</si>
  <si>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</si>
  <si>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</si>
  <si>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</si>
  <si>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</si>
  <si>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</si>
  <si>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</si>
  <si>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</si>
  <si>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</si>
  <si>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</si>
  <si>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</si>
  <si>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</si>
  <si>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</si>
  <si>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</si>
  <si>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</si>
  <si>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</si>
  <si>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</si>
  <si>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</si>
  <si>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</si>
  <si>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</si>
  <si>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</si>
  <si>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</si>
  <si>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</si>
  <si>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</si>
  <si>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</si>
  <si>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</si>
  <si>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</si>
  <si>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</si>
  <si>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</si>
  <si>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</si>
  <si>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</si>
  <si>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</si>
  <si>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</si>
  <si>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</si>
  <si>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</si>
  <si>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</si>
  <si>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</si>
  <si>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</si>
  <si>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</si>
  <si>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</si>
  <si>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</si>
  <si>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</si>
  <si>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</si>
  <si>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</si>
  <si>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</si>
  <si>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</si>
  <si>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</si>
  <si>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</si>
  <si>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</si>
  <si>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</si>
  <si>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</si>
  <si>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</si>
  <si>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</si>
  <si>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</si>
  <si>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</si>
  <si>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</si>
  <si>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</si>
  <si>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</si>
  <si>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</si>
  <si>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</si>
  <si>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</si>
  <si>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</si>
  <si>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</si>
  <si>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</si>
  <si>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</si>
  <si>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</si>
  <si>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</si>
  <si>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</si>
  <si>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</si>
  <si>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</si>
  <si>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</si>
  <si>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</si>
  <si>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</si>
  <si>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</si>
  <si>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</si>
  <si>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</si>
  <si>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</si>
  <si>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</si>
  <si>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</si>
  <si>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</si>
  <si>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</si>
  <si>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</si>
  <si>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</si>
  <si>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</si>
  <si>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</si>
  <si>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</si>
  <si>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</si>
  <si>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</si>
  <si>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</si>
  <si>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</si>
  <si>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</si>
  <si>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</si>
  <si>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</si>
  <si>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</si>
  <si>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</si>
  <si>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</si>
  <si>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</si>
  <si>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</si>
  <si>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</si>
  <si>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</si>
  <si>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</si>
  <si>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</si>
  <si>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</si>
  <si>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</si>
  <si>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</si>
  <si>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</si>
  <si>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</si>
  <si>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</si>
  <si>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</si>
  <si>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</si>
  <si>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</si>
  <si>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</si>
  <si>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</si>
  <si>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</si>
  <si>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</si>
  <si>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</si>
  <si>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</si>
  <si>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</si>
  <si>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</si>
  <si>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</si>
  <si>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</si>
  <si>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</si>
  <si>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</si>
  <si>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</si>
  <si>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</si>
  <si>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</si>
  <si>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</si>
  <si>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</si>
  <si>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</si>
  <si>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</si>
  <si>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</si>
  <si>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</si>
  <si>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</si>
  <si>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</si>
  <si>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</si>
  <si>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</si>
  <si>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</si>
  <si>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</si>
  <si>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</si>
  <si>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</si>
  <si>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</si>
  <si>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</si>
  <si>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</si>
  <si>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</si>
  <si>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</si>
  <si>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</si>
  <si>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</si>
  <si>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</si>
  <si>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</si>
  <si>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</si>
  <si>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</si>
  <si>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</si>
  <si>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</si>
  <si>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</si>
  <si>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</si>
  <si>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</si>
  <si>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</si>
  <si>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</si>
  <si>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</si>
  <si>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</si>
  <si>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</si>
  <si>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</si>
  <si>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</si>
  <si>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</si>
  <si>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</si>
  <si>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</si>
  <si>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</si>
  <si>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</si>
  <si>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</si>
  <si>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</si>
  <si>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</si>
  <si>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</si>
  <si>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</si>
  <si>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</si>
  <si>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</si>
  <si>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</si>
  <si>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</si>
  <si>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</si>
  <si>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</si>
  <si>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</si>
  <si>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</si>
  <si>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</si>
  <si>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</si>
  <si>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</si>
  <si>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</si>
  <si>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</si>
  <si>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</si>
  <si>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</si>
  <si>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</si>
  <si>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</si>
  <si>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</si>
  <si>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</si>
  <si>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</si>
  <si>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</si>
  <si>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</si>
  <si>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</si>
  <si>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</si>
  <si>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</si>
  <si>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</si>
  <si>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</si>
  <si>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</si>
  <si>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</si>
  <si>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</si>
  <si>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</si>
  <si>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</si>
  <si>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</si>
  <si>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</si>
  <si>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</si>
  <si>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</si>
  <si>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</si>
  <si>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</si>
  <si>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</si>
  <si>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</si>
  <si>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</si>
  <si>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</si>
  <si>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</si>
  <si>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</si>
  <si>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</si>
  <si>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</si>
  <si>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</si>
  <si>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</si>
  <si>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</si>
  <si>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</si>
  <si>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</si>
  <si>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</si>
  <si>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</si>
  <si>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</si>
  <si>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</si>
  <si>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</si>
  <si>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</si>
  <si>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</si>
  <si>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</si>
  <si>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</si>
  <si>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</si>
  <si>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</si>
  <si>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</si>
  <si>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</si>
  <si>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</si>
  <si>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</si>
  <si>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</si>
  <si>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</si>
  <si>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</si>
  <si>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</si>
  <si>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</si>
  <si>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</si>
  <si>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</si>
  <si>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</si>
  <si>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</si>
  <si>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</si>
  <si>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</si>
  <si>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</si>
  <si>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</si>
  <si>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</si>
  <si>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</si>
  <si>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</si>
  <si>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</si>
  <si>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</si>
  <si>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</si>
  <si>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</si>
  <si>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</si>
  <si>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</si>
  <si>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</si>
  <si>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</si>
  <si>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</si>
  <si>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</si>
  <si>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</si>
  <si>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</si>
  <si>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</si>
  <si>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</si>
  <si>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</si>
  <si>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</si>
  <si>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</si>
  <si>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</si>
  <si>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</si>
  <si>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</si>
  <si>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</si>
  <si>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</si>
  <si>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</si>
  <si>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</si>
  <si>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</si>
  <si>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</si>
  <si>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</si>
  <si>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</si>
  <si>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</si>
  <si>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</si>
  <si>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</si>
  <si>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</si>
  <si>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</si>
  <si>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</si>
  <si>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</si>
  <si>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</si>
  <si>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</si>
  <si>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</si>
  <si>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</si>
  <si>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</si>
  <si>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</si>
  <si>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</si>
  <si>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</si>
  <si>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</si>
  <si>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</si>
  <si>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</si>
  <si>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</si>
  <si>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</si>
  <si>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</si>
  <si>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</si>
  <si>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</si>
  <si>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</si>
  <si>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</si>
  <si>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</si>
  <si>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</si>
  <si>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</si>
  <si>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</si>
  <si>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</si>
  <si>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</si>
  <si>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</si>
  <si>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</si>
  <si>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</si>
  <si>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</si>
  <si>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</si>
  <si>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</si>
  <si>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</si>
  <si>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</si>
  <si>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</si>
  <si>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</si>
  <si>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</si>
  <si>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</si>
  <si>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</si>
  <si>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</si>
  <si>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</si>
  <si>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</si>
  <si>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</si>
  <si>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</si>
  <si>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</si>
  <si>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</si>
  <si>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</si>
  <si>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</si>
  <si>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</si>
  <si>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</si>
  <si>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</si>
  <si>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</si>
  <si>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</si>
  <si>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</si>
  <si>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</si>
  <si>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</si>
  <si>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</si>
  <si>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</si>
  <si>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</si>
  <si>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</si>
  <si>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</si>
  <si>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</si>
  <si>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</si>
  <si>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</si>
  <si>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</si>
  <si>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</si>
  <si>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</si>
  <si>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</si>
  <si>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</si>
  <si>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</si>
  <si>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</si>
  <si>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</si>
  <si>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</si>
  <si>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</si>
  <si>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</si>
  <si>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</si>
  <si>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</si>
  <si>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</si>
  <si>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</si>
  <si>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</si>
  <si>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</si>
  <si>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</si>
  <si>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</si>
  <si>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</si>
  <si>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</si>
  <si>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</si>
  <si>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</si>
  <si>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</si>
  <si>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</si>
  <si>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</si>
  <si>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</si>
  <si>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</si>
  <si>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</si>
  <si>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</si>
  <si>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</si>
  <si>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</si>
  <si>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</si>
  <si>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</si>
  <si>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</si>
  <si>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</si>
  <si>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</si>
  <si>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</si>
  <si>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</si>
  <si>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</si>
  <si>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</si>
  <si>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</si>
  <si>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</si>
  <si>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</si>
  <si>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</si>
  <si>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</si>
  <si>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</si>
  <si>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</si>
  <si>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</si>
  <si>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</si>
  <si>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</si>
  <si>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</si>
  <si>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</si>
  <si>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</si>
  <si>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</si>
  <si>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</si>
  <si>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</si>
  <si>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</si>
  <si>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</si>
  <si>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</si>
  <si>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</si>
  <si>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</si>
  <si>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</si>
  <si>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</si>
  <si>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</si>
  <si>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</si>
  <si>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</si>
  <si>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</si>
  <si>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</si>
  <si>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</si>
  <si>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</si>
  <si>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</si>
  <si>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</si>
  <si>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</si>
  <si>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</si>
  <si>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</si>
  <si>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</si>
  <si>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</si>
  <si>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</si>
  <si>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</si>
  <si>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</si>
  <si>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</si>
  <si>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</si>
  <si>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</si>
  <si>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</si>
  <si>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</si>
  <si>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</si>
  <si>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</si>
  <si>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</si>
  <si>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</si>
  <si>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</si>
  <si>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</si>
  <si>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</si>
  <si>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</si>
  <si>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</si>
  <si>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</si>
  <si>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</si>
  <si>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</si>
  <si>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</si>
  <si>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</si>
  <si>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</si>
  <si>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</si>
  <si>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</si>
  <si>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</si>
  <si>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</si>
  <si>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</si>
  <si>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</si>
  <si>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</si>
  <si>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</si>
  <si>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</si>
  <si>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</si>
  <si>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</si>
  <si>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</si>
  <si>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</si>
  <si>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</si>
  <si>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</si>
  <si>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</si>
  <si>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</si>
  <si>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</si>
  <si>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</si>
  <si>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</si>
  <si>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</si>
  <si>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</si>
  <si>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</si>
  <si>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</si>
  <si>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</si>
  <si>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</si>
  <si>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</si>
  <si>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</si>
  <si>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</si>
  <si>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</si>
  <si>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</si>
  <si>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</si>
  <si>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</si>
  <si>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</si>
  <si>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</si>
  <si>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</si>
  <si>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</si>
  <si>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</si>
  <si>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</si>
  <si>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</si>
  <si>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</si>
  <si>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</si>
  <si>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</si>
  <si>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</si>
  <si>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</si>
  <si>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</si>
  <si>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</si>
  <si>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</si>
  <si>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</si>
  <si>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</si>
  <si>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</si>
  <si>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</si>
  <si>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</si>
  <si>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</si>
  <si>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</si>
  <si>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</si>
  <si>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</si>
  <si>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</si>
  <si>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</si>
  <si>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</si>
  <si>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</si>
  <si>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</si>
  <si>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</si>
  <si>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</si>
  <si>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</si>
  <si>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</si>
  <si>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</si>
  <si>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</si>
  <si>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</si>
  <si>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</si>
  <si>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</si>
  <si>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</si>
  <si>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</si>
  <si>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</si>
  <si>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</si>
  <si>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</si>
  <si>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</si>
  <si>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</si>
  <si>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</si>
  <si>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</si>
  <si>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</si>
  <si>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</si>
  <si>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</si>
  <si>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</si>
  <si>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</si>
  <si>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</si>
  <si>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</si>
  <si>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</si>
  <si>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</si>
  <si>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</si>
  <si>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</si>
  <si>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</si>
  <si>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</si>
  <si>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</si>
  <si>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</si>
  <si>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</si>
  <si>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</si>
  <si>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</si>
  <si>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</si>
  <si>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</si>
  <si>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</si>
  <si>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</si>
  <si>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</si>
  <si>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</si>
  <si>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</si>
  <si>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</si>
  <si>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</si>
  <si>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</si>
  <si>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</si>
  <si>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</si>
  <si>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</si>
  <si>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</si>
  <si>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</si>
  <si>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</si>
  <si>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</si>
  <si>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</si>
  <si>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</si>
  <si>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</si>
  <si>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</si>
  <si>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</si>
  <si>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</si>
  <si>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</si>
  <si>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</si>
  <si>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</si>
  <si>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</si>
  <si>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</si>
  <si>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</si>
  <si>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</si>
  <si>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</si>
  <si>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</si>
  <si>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</si>
  <si>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</si>
  <si>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</si>
  <si>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</si>
  <si>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</si>
  <si>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</si>
  <si>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</si>
  <si>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</si>
  <si>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</si>
  <si>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</si>
  <si>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</si>
  <si>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</si>
  <si>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</si>
  <si>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</si>
  <si>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</si>
  <si>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</si>
  <si>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</si>
  <si>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</si>
  <si>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</si>
  <si>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</si>
  <si>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</si>
  <si>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</si>
  <si>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</si>
  <si>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</si>
  <si>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</si>
  <si>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</si>
  <si>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</si>
  <si>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</si>
  <si>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</si>
  <si>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</si>
  <si>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</si>
  <si>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</si>
  <si>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</si>
  <si>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</si>
  <si>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</si>
  <si>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</si>
  <si>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</si>
  <si>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</si>
  <si>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</si>
  <si>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</si>
  <si>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</si>
  <si>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</si>
  <si>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</si>
  <si>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</si>
  <si>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</si>
  <si>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</si>
  <si>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</si>
  <si>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</si>
  <si>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</si>
  <si>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</si>
  <si>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</si>
  <si>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</si>
  <si>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</si>
  <si>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</si>
  <si>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</si>
  <si>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</si>
  <si>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</si>
  <si>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</si>
  <si>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</si>
  <si>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</si>
  <si>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</si>
  <si>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</si>
  <si>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</si>
  <si>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</si>
  <si>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</si>
  <si>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</si>
  <si>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</si>
  <si>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</si>
  <si>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</si>
  <si>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</si>
  <si>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</si>
  <si>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</si>
  <si>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</si>
  <si>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</si>
  <si>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</si>
  <si>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</si>
  <si>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</si>
  <si>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</si>
  <si>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</si>
  <si>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</si>
  <si>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</si>
  <si>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</si>
  <si>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</si>
  <si>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</si>
  <si>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</si>
  <si>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</si>
  <si>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</si>
  <si>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</si>
  <si>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</si>
  <si>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</si>
  <si>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</si>
  <si>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</si>
  <si>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</si>
  <si>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</si>
  <si>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</si>
  <si>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</si>
  <si>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</si>
  <si>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</si>
  <si>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</si>
  <si>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</si>
  <si>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</si>
  <si>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</si>
  <si>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</si>
  <si>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</si>
  <si>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</si>
  <si>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</si>
  <si>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</si>
  <si>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</si>
  <si>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</si>
  <si>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</si>
  <si>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</si>
  <si>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</si>
  <si>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</si>
  <si>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</si>
  <si>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</si>
  <si>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</si>
  <si>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</si>
  <si>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</si>
  <si>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</si>
  <si>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</si>
  <si>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</si>
  <si>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</si>
  <si>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</si>
  <si>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</si>
  <si>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</si>
  <si>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</si>
  <si>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</si>
  <si>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</si>
  <si>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</si>
  <si>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</si>
  <si>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</si>
  <si>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</si>
  <si>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</si>
  <si>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</si>
  <si>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</si>
  <si>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</si>
  <si>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</si>
  <si>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</si>
  <si>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</si>
  <si>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</si>
  <si>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</si>
  <si>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</si>
  <si>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</si>
  <si>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</si>
  <si>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</si>
  <si>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</si>
  <si>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</si>
  <si>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</si>
  <si>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</si>
  <si>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</si>
  <si>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</si>
  <si>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</si>
  <si>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</si>
  <si>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</si>
  <si>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</si>
  <si>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</si>
  <si>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</si>
  <si>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</si>
  <si>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</si>
  <si>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</si>
  <si>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</si>
  <si>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</si>
  <si>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</si>
  <si>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</si>
  <si>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</si>
  <si>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</si>
  <si>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</si>
  <si>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</si>
  <si>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</si>
  <si>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</si>
  <si>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</si>
  <si>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</si>
  <si>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</si>
  <si>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</si>
  <si>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</si>
  <si>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</si>
  <si>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</si>
  <si>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</si>
  <si>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</si>
  <si>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</si>
  <si>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</si>
  <si>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</si>
  <si>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</si>
  <si>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</si>
  <si>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</si>
  <si>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</si>
  <si>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</si>
  <si>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</si>
  <si>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</si>
  <si>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</si>
  <si>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</si>
  <si>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</si>
  <si>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</si>
  <si>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</si>
  <si>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</si>
  <si>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</si>
  <si>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</si>
  <si>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</si>
  <si>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</si>
  <si>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</si>
  <si>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</si>
  <si>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</si>
  <si>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</si>
  <si>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</si>
  <si>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</si>
  <si>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</si>
  <si>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</si>
  <si>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</si>
  <si>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</si>
  <si>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</si>
  <si>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</si>
  <si>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</si>
  <si>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</si>
  <si>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</si>
  <si>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</si>
  <si>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</si>
  <si>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</si>
  <si>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</si>
  <si>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</si>
  <si>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</si>
  <si>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</si>
  <si>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</si>
  <si>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</si>
  <si>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</si>
  <si>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</si>
  <si>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</si>
  <si>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</si>
  <si>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</si>
  <si>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</si>
  <si>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</si>
  <si>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</si>
  <si>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</si>
  <si>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</si>
  <si>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</si>
  <si>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</si>
  <si>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</si>
  <si>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</si>
  <si>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</si>
  <si>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</si>
  <si>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</si>
  <si>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</si>
  <si>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</si>
  <si>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</si>
  <si>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</si>
  <si>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</si>
  <si>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</si>
  <si>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</si>
  <si>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</si>
  <si>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</si>
  <si>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</si>
  <si>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</si>
  <si>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</si>
  <si>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</si>
  <si>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</si>
  <si>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</si>
  <si>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</si>
  <si>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</si>
  <si>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</si>
  <si>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</si>
  <si>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</si>
  <si>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</si>
  <si>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</si>
  <si>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</si>
  <si>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</si>
  <si>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</si>
  <si>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</si>
  <si>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</si>
  <si>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</si>
  <si>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</si>
  <si>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</si>
  <si>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</si>
  <si>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</si>
  <si>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</si>
  <si>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</si>
  <si>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</si>
  <si>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</si>
  <si>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</si>
  <si>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</si>
  <si>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</si>
  <si>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</si>
  <si>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</si>
  <si>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</si>
  <si>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</si>
  <si>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</si>
  <si>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</si>
  <si>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</si>
  <si>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</si>
  <si>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</si>
  <si>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</si>
  <si>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</si>
  <si>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</si>
  <si>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</si>
  <si>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</si>
  <si>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</si>
  <si>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</si>
  <si>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</si>
  <si>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</si>
  <si>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</si>
  <si>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</si>
  <si>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</si>
  <si>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</si>
  <si>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</si>
  <si>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</si>
  <si>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</si>
  <si>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</si>
  <si>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</si>
  <si>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</si>
  <si>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</si>
  <si>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</si>
  <si>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</si>
  <si>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</si>
  <si>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</si>
  <si>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</si>
  <si>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</si>
  <si>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</si>
  <si>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</si>
  <si>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</si>
  <si>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</si>
  <si>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</si>
  <si>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</si>
  <si>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</si>
  <si>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</si>
  <si>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</si>
  <si>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</si>
  <si>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</si>
  <si>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</si>
  <si>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</si>
  <si>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</si>
  <si>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</si>
  <si>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</si>
  <si>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</si>
  <si>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</si>
  <si>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</si>
  <si>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</si>
  <si>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</si>
  <si>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</si>
  <si>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</si>
  <si>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</si>
  <si>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</si>
  <si>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</si>
  <si>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</si>
  <si>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</si>
  <si>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</si>
  <si>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</si>
  <si>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</si>
  <si>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</si>
  <si>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</si>
  <si>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</si>
  <si>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</si>
  <si>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</si>
  <si>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</si>
  <si>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</si>
  <si>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</si>
  <si>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</si>
  <si>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</si>
  <si>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</si>
  <si>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</si>
  <si>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</si>
  <si>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</si>
  <si>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</si>
  <si>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</si>
  <si>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</si>
  <si>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</si>
  <si>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</si>
  <si>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</si>
  <si>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</si>
  <si>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</si>
  <si>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</si>
  <si>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</si>
  <si>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</si>
  <si>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</si>
  <si>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</si>
  <si>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</si>
  <si>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</si>
  <si>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</si>
  <si>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</si>
  <si>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</si>
  <si>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</si>
  <si>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</si>
  <si>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</si>
  <si>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</si>
  <si>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</si>
  <si>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</si>
  <si>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</si>
  <si>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</si>
  <si>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</si>
  <si>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</si>
  <si>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</si>
  <si>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</si>
  <si>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</si>
  <si>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</si>
  <si>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</si>
  <si>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</si>
  <si>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</si>
  <si>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</si>
  <si>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</si>
  <si>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</si>
  <si>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</si>
  <si>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</si>
  <si>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</si>
  <si>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</si>
  <si>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</si>
  <si>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</si>
  <si>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</si>
  <si>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</si>
  <si>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</si>
  <si>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</si>
  <si>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</si>
  <si>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</si>
  <si>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</si>
  <si>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</si>
  <si>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</si>
  <si>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</si>
  <si>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</si>
  <si>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</si>
  <si>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</si>
  <si>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</si>
  <si>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</si>
  <si>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</si>
  <si>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</si>
  <si>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</si>
  <si>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</si>
  <si>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</si>
  <si>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</si>
  <si>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</si>
  <si>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</si>
  <si>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</si>
  <si>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</si>
  <si>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</si>
  <si>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</si>
  <si>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</si>
  <si>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</si>
  <si>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</si>
  <si>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</si>
  <si>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</si>
  <si>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</si>
  <si>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</si>
  <si>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</si>
  <si>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</si>
  <si>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</si>
  <si>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</si>
  <si>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</si>
  <si>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</si>
  <si>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</si>
  <si>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</si>
  <si>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</si>
  <si>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</si>
  <si>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</si>
  <si>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</si>
  <si>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</si>
  <si>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</si>
  <si>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</si>
  <si>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</si>
  <si>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</si>
  <si>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</si>
  <si>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</si>
  <si>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</si>
  <si>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</si>
  <si>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</si>
  <si>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</si>
  <si>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</si>
  <si>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</si>
  <si>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</si>
  <si>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</si>
  <si>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</si>
  <si>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</si>
  <si>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</si>
  <si>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</si>
  <si>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</si>
  <si>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</si>
  <si>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</si>
  <si>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</si>
  <si>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</si>
  <si>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</si>
  <si>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</si>
  <si>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</si>
  <si>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</si>
  <si>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</si>
  <si>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</si>
  <si>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</si>
  <si>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</si>
  <si>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</si>
  <si>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</si>
  <si>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</si>
  <si>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</si>
  <si>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</si>
  <si>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</si>
  <si>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</si>
  <si>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</si>
  <si>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</si>
  <si>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</si>
  <si>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</si>
  <si>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</si>
  <si>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</si>
  <si>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</si>
  <si>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</si>
  <si>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</si>
  <si>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</si>
  <si>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</si>
  <si>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</si>
  <si>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</si>
  <si>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</si>
  <si>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</si>
  <si>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</si>
  <si>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</si>
  <si>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</si>
  <si>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</si>
  <si>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</si>
  <si>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</si>
  <si>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</si>
  <si>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</si>
  <si>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</si>
  <si>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</si>
  <si>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</si>
  <si>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</si>
  <si>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</si>
  <si>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</si>
  <si>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</si>
  <si>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</si>
  <si>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</si>
  <si>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</si>
  <si>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</si>
  <si>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</si>
  <si>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</si>
  <si>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</si>
  <si>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</si>
  <si>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</si>
  <si>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</si>
  <si>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</si>
  <si>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</si>
  <si>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</si>
  <si>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</si>
  <si>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</si>
  <si>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</si>
  <si>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</si>
  <si>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</si>
  <si>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</si>
  <si>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</si>
  <si>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</si>
  <si>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</si>
  <si>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</si>
  <si>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</si>
  <si>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</si>
  <si>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</si>
  <si>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</si>
  <si>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</si>
  <si>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</si>
  <si>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</si>
  <si>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</si>
  <si>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</si>
  <si>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</si>
  <si>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</si>
  <si>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</si>
  <si>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</si>
  <si>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</si>
  <si>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</si>
  <si>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</si>
  <si>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</si>
  <si>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</si>
  <si>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</si>
  <si>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</si>
  <si>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</si>
  <si>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</si>
  <si>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</si>
  <si>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</si>
  <si>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</si>
  <si>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</si>
  <si>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</si>
  <si>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</si>
  <si>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</si>
  <si>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</si>
  <si>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</si>
  <si>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</si>
  <si>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</si>
  <si>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</si>
  <si>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</si>
  <si>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</si>
  <si>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</si>
  <si>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</si>
  <si>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</si>
  <si>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</si>
  <si>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</si>
  <si>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</si>
  <si>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</si>
  <si>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</si>
  <si>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</si>
  <si>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</si>
  <si>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</si>
  <si>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</si>
  <si>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</si>
  <si>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</si>
  <si>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</si>
  <si>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</si>
  <si>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</si>
  <si>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</si>
  <si>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</si>
  <si>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</si>
  <si>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</si>
  <si>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</si>
  <si>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</si>
  <si>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</si>
  <si>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</si>
  <si>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</si>
  <si>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</si>
  <si>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</si>
  <si>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</si>
  <si>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</si>
  <si>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</si>
  <si>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</si>
  <si>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</si>
  <si>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</si>
  <si>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</si>
  <si>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</si>
  <si>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</si>
  <si>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</si>
  <si>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</si>
  <si>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</si>
  <si>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</si>
  <si>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</si>
  <si>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</si>
  <si>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</si>
  <si>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</si>
  <si>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</si>
  <si>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</si>
  <si>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</si>
  <si>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</si>
  <si>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</si>
  <si>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</si>
  <si>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</si>
  <si>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</si>
  <si>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</si>
  <si>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</si>
  <si>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</si>
  <si>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</si>
  <si>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</si>
  <si>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</si>
  <si>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</si>
  <si>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</si>
  <si>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</si>
  <si>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</si>
  <si>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</si>
  <si>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</si>
  <si>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</si>
  <si>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</si>
  <si>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</si>
  <si>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</si>
  <si>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</si>
  <si>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</si>
  <si>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</si>
  <si>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</si>
  <si>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</si>
  <si>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</si>
  <si>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</si>
  <si>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</si>
  <si>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</si>
  <si>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</si>
  <si>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</si>
  <si>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</si>
  <si>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</si>
  <si>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</si>
  <si>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</si>
  <si>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</si>
  <si>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</si>
  <si>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</si>
  <si>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</si>
  <si>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</si>
  <si>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</si>
  <si>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</si>
  <si>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</si>
  <si>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</si>
  <si>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</si>
  <si>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</si>
  <si>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</si>
  <si>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</si>
  <si>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</si>
  <si>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</si>
  <si>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</si>
  <si>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</si>
  <si>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</si>
  <si>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</si>
  <si>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</si>
  <si>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</si>
  <si>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</si>
  <si>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</si>
  <si>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</si>
  <si>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</si>
  <si>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</si>
  <si>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</si>
  <si>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</si>
  <si>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</si>
  <si>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</si>
  <si>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</si>
  <si>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</si>
  <si>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</si>
  <si>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</si>
  <si>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</si>
  <si>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</si>
  <si>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</si>
  <si>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</si>
  <si>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</si>
  <si>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</si>
  <si>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</si>
  <si>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</si>
  <si>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</si>
  <si>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</si>
  <si>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</si>
  <si>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</si>
  <si>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</si>
  <si>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</si>
  <si>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</si>
  <si>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</si>
  <si>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</si>
  <si>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</si>
  <si>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</si>
  <si>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</si>
  <si>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</si>
  <si>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</si>
  <si>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</si>
  <si>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</si>
  <si>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</si>
  <si>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</si>
  <si>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</si>
  <si>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</si>
  <si>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</si>
  <si>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</si>
  <si>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</si>
  <si>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</si>
  <si>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</si>
  <si>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</si>
  <si>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</si>
  <si>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</si>
  <si>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</si>
  <si>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</si>
  <si>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</si>
  <si>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</si>
  <si>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</si>
  <si>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</si>
  <si>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</si>
  <si>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</si>
  <si>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</si>
  <si>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</si>
  <si>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</si>
  <si>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</si>
  <si>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</si>
  <si>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</si>
  <si>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</si>
  <si>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</si>
  <si>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</si>
  <si>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</si>
  <si>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</si>
  <si>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</si>
  <si>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</si>
  <si>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</si>
  <si>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</si>
  <si>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</si>
  <si>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</si>
  <si>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</si>
  <si>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</si>
  <si>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</si>
  <si>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</si>
  <si>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</si>
  <si>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</si>
  <si>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</si>
  <si>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</si>
  <si>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</si>
  <si>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</si>
  <si>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</si>
  <si>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</si>
  <si>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</si>
  <si>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</si>
  <si>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</si>
  <si>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</si>
  <si>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</si>
  <si>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</si>
  <si>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</si>
  <si>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</si>
  <si>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</si>
  <si>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</si>
  <si>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</si>
  <si>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</si>
  <si>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</si>
  <si>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</si>
  <si>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</si>
  <si>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</si>
  <si>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</si>
  <si>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</si>
  <si>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</si>
  <si>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</si>
  <si>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</si>
  <si>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</si>
  <si>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</si>
  <si>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</si>
  <si>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</si>
  <si>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</si>
  <si>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</si>
  <si>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</si>
  <si>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</si>
  <si>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</si>
  <si>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</si>
  <si>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</si>
  <si>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</si>
  <si>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</si>
  <si>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</si>
  <si>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</si>
  <si>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</si>
  <si>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</si>
  <si>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</si>
  <si>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</si>
  <si>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</si>
  <si>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</si>
  <si>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</si>
  <si>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</si>
  <si>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</si>
  <si>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</si>
  <si>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</si>
  <si>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</si>
  <si>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</si>
  <si>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</si>
  <si>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</si>
  <si>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</si>
  <si>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</si>
  <si>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</si>
  <si>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</si>
  <si>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</si>
  <si>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</si>
  <si>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</si>
  <si>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</si>
  <si>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</si>
  <si>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</si>
  <si>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</si>
  <si>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</si>
  <si>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</si>
  <si>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</si>
  <si>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</si>
  <si>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</si>
  <si>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</si>
  <si>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</si>
  <si>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</si>
  <si>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</si>
  <si>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</si>
  <si>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</si>
  <si>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</si>
  <si>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</si>
  <si>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</si>
  <si>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</si>
  <si>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</si>
  <si>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</si>
  <si>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</si>
  <si>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</si>
  <si>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</si>
  <si>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</si>
  <si>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</si>
  <si>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</si>
  <si>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</si>
  <si>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</si>
  <si>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</si>
  <si>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</si>
  <si>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</si>
  <si>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</si>
  <si>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</si>
  <si>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</si>
  <si>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</si>
  <si>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</si>
  <si>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</si>
  <si>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</si>
  <si>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</si>
  <si>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</si>
  <si>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</si>
  <si>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</si>
  <si>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</si>
  <si>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</si>
  <si>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</si>
  <si>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</si>
  <si>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</si>
  <si>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</si>
  <si>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</si>
  <si>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</si>
  <si>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</si>
  <si>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</si>
  <si>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</si>
  <si>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</si>
  <si>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</si>
  <si>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</si>
  <si>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</si>
  <si>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</si>
  <si>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</si>
  <si>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</si>
  <si>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</si>
  <si>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</si>
  <si>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</si>
  <si>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</si>
  <si>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</si>
  <si>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</si>
  <si>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</si>
  <si>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</si>
  <si>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</si>
  <si>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</si>
  <si>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</si>
  <si>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</si>
  <si>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</si>
  <si>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</si>
  <si>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</si>
  <si>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</si>
  <si>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</si>
  <si>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</si>
  <si>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</si>
  <si>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</si>
  <si>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</si>
  <si>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</si>
  <si>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</si>
  <si>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</si>
  <si>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</si>
  <si>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</si>
  <si>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</si>
  <si>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</si>
  <si>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</si>
  <si>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</si>
  <si>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</si>
  <si>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</si>
  <si>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</si>
  <si>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</si>
  <si>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</si>
  <si>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</si>
  <si>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</si>
  <si>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</si>
  <si>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</si>
  <si>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</si>
  <si>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</si>
  <si>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</si>
  <si>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</si>
  <si>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</si>
  <si>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</si>
  <si>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</si>
  <si>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</si>
  <si>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</si>
  <si>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</si>
  <si>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</si>
  <si>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</si>
  <si>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</si>
  <si>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</si>
  <si>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</si>
  <si>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</si>
  <si>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</si>
  <si>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</si>
  <si>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</si>
  <si>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</si>
  <si>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</si>
  <si>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</si>
  <si>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</si>
  <si>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</si>
  <si>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</si>
  <si>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</si>
  <si>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</si>
  <si>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</si>
  <si>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</si>
  <si>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</si>
  <si>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</si>
  <si>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</si>
  <si>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</si>
  <si>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</si>
  <si>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</si>
  <si>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</si>
  <si>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</si>
  <si>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</si>
  <si>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</si>
  <si>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</si>
  <si>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</si>
  <si>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</si>
  <si>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</si>
  <si>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</si>
  <si>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</si>
  <si>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</si>
  <si>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</si>
  <si>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</si>
  <si>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</si>
  <si>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</si>
  <si>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</si>
  <si>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</si>
  <si>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</si>
  <si>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</si>
  <si>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</si>
  <si>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</si>
  <si>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</si>
  <si>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</si>
  <si>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</si>
  <si>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</si>
  <si>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</si>
  <si>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</si>
  <si>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</si>
  <si>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</si>
  <si>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</si>
  <si>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</si>
  <si>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</si>
  <si>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</si>
  <si>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</si>
  <si>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</si>
  <si>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</si>
  <si>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</si>
  <si>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</si>
  <si>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</si>
  <si>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</si>
  <si>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</si>
  <si>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</si>
  <si>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</si>
  <si>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</si>
  <si>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</si>
  <si>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</si>
  <si>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</si>
  <si>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</si>
  <si>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</si>
  <si>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</si>
  <si>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</si>
  <si>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</si>
  <si>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</si>
  <si>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</si>
  <si>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</si>
  <si>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</si>
  <si>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</si>
  <si>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</si>
  <si>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</si>
  <si>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</si>
  <si>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</si>
  <si>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</si>
  <si>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</si>
  <si>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</si>
  <si>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</si>
  <si>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</si>
  <si>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</si>
  <si>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</si>
  <si>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</si>
  <si>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</si>
  <si>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</si>
  <si>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</si>
  <si>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</si>
  <si>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</si>
  <si>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</si>
  <si>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</si>
  <si>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</si>
  <si>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</si>
  <si>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</si>
  <si>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</si>
  <si>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</si>
  <si>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</si>
  <si>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</si>
  <si>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</si>
  <si>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</si>
  <si>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</si>
  <si>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</si>
  <si>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</si>
  <si>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</si>
  <si>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</si>
  <si>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</si>
  <si>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</si>
  <si>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</si>
  <si>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</si>
  <si>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</si>
  <si>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</si>
  <si>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</si>
  <si>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</si>
  <si>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</si>
  <si>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</si>
  <si>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</si>
  <si>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</si>
  <si>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</si>
  <si>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</si>
  <si>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</si>
  <si>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</si>
  <si>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</si>
  <si>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</si>
  <si>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</si>
  <si>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</si>
  <si>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</si>
  <si>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</si>
  <si>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</si>
  <si>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</si>
  <si>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</si>
  <si>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</si>
  <si>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</si>
  <si>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</si>
  <si>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</si>
  <si>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</si>
  <si>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</si>
  <si>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</si>
  <si>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</si>
  <si>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</si>
  <si>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</si>
  <si>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</si>
  <si>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</si>
  <si>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</si>
  <si>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</si>
  <si>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</si>
  <si>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</si>
  <si>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</si>
  <si>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</si>
  <si>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</si>
  <si>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</si>
  <si>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</si>
  <si>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</si>
  <si>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</si>
  <si>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</si>
  <si>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</si>
  <si>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</si>
  <si>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</si>
  <si>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</si>
  <si>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</si>
  <si>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</si>
  <si>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</si>
  <si>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</si>
  <si>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</si>
  <si>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</si>
  <si>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</si>
  <si>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</si>
  <si>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</si>
  <si>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</si>
  <si>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</si>
  <si>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</si>
  <si>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</si>
  <si>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</si>
  <si>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</si>
  <si>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</si>
  <si>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</si>
  <si>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</si>
  <si>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</si>
  <si>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</si>
  <si>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</si>
  <si>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</si>
  <si>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</si>
  <si>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</si>
  <si>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</si>
  <si>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</si>
  <si>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</si>
  <si>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</si>
  <si>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</si>
  <si>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</si>
  <si>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</si>
  <si>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</si>
  <si>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</si>
  <si>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</si>
  <si>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</si>
  <si>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</si>
  <si>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</si>
  <si>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</si>
  <si>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</si>
  <si>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</si>
  <si>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</si>
  <si>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</si>
  <si>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</si>
  <si>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</si>
  <si>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</si>
  <si>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</si>
  <si>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</si>
  <si>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</si>
  <si>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</si>
  <si>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</si>
  <si>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</si>
  <si>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</si>
  <si>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</si>
  <si>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</si>
  <si>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</si>
  <si>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</si>
  <si>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</si>
  <si>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</si>
  <si>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</si>
  <si>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</si>
  <si>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</si>
  <si>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</si>
  <si>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</si>
  <si>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</si>
  <si>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</si>
  <si>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</si>
  <si>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</si>
  <si>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</si>
  <si>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</si>
  <si>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</si>
  <si>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</si>
  <si>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</si>
  <si>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</si>
  <si>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</si>
  <si>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</si>
  <si>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</si>
  <si>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</si>
  <si>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</si>
  <si>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</si>
  <si>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</si>
  <si>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</si>
  <si>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</si>
  <si>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</si>
  <si>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</si>
  <si>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</si>
  <si>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</si>
  <si>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</si>
  <si>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</si>
  <si>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</si>
  <si>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</si>
  <si>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</si>
  <si>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</si>
  <si>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</si>
  <si>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</si>
  <si>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</si>
  <si>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</si>
  <si>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</si>
  <si>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</si>
  <si>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</si>
  <si>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</si>
  <si>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</si>
  <si>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</si>
  <si>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</si>
  <si>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</si>
  <si>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</si>
  <si>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</si>
  <si>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</si>
  <si>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</si>
  <si>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</si>
  <si>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</si>
  <si>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</si>
  <si>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</si>
  <si>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</si>
  <si>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</si>
  <si>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</si>
  <si>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</si>
  <si>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</si>
  <si>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</si>
  <si>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</si>
  <si>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</si>
  <si>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</si>
  <si>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</si>
  <si>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</si>
  <si>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</si>
  <si>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</si>
  <si>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</si>
  <si>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</si>
  <si>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</si>
  <si>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</si>
  <si>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</si>
  <si>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</si>
  <si>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</si>
  <si>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</si>
  <si>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</si>
  <si>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</si>
  <si>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</si>
  <si>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</si>
  <si>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</si>
  <si>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</si>
  <si>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</si>
  <si>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</si>
  <si>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</si>
  <si>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</si>
  <si>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</si>
  <si>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</si>
  <si>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</si>
  <si>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</si>
  <si>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</si>
  <si>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</si>
  <si>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</si>
  <si>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</si>
  <si>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</si>
  <si>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</si>
  <si>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</si>
  <si>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</si>
  <si>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</si>
  <si>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</si>
  <si>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</si>
  <si>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</si>
  <si>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</si>
  <si>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</si>
  <si>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</si>
  <si>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</si>
  <si>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</si>
  <si>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</si>
  <si>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</si>
  <si>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</si>
  <si>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</si>
  <si>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</si>
  <si>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</si>
  <si>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</si>
  <si>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</si>
  <si>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</si>
  <si>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</si>
  <si>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</si>
  <si>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</si>
  <si>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</si>
  <si>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</si>
  <si>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</si>
  <si>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</si>
  <si>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</si>
  <si>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</si>
  <si>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</si>
  <si>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</si>
  <si>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</si>
  <si>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</si>
  <si>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</si>
  <si>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</si>
  <si>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</si>
  <si>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</si>
  <si>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</si>
  <si>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</si>
  <si>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</si>
  <si>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</si>
  <si>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</si>
  <si>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</si>
  <si>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</si>
  <si>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</si>
  <si>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</si>
  <si>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</si>
  <si>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</si>
  <si>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</si>
  <si>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</si>
  <si>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</si>
  <si>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</si>
  <si>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</si>
  <si>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</si>
  <si>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</si>
  <si>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</si>
  <si>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</si>
  <si>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</si>
  <si>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</si>
  <si>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</si>
  <si>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</si>
  <si>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</si>
  <si>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</si>
  <si>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</si>
  <si>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</si>
  <si>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</si>
  <si>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</si>
  <si>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</si>
  <si>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</si>
  <si>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</si>
  <si>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</si>
  <si>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</si>
  <si>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</si>
  <si>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</si>
  <si>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</si>
  <si>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</si>
  <si>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</si>
  <si>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</si>
  <si>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</si>
  <si>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</si>
  <si>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</si>
  <si>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</si>
  <si>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</si>
  <si>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</si>
  <si>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</si>
  <si>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</si>
  <si>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</si>
  <si>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</si>
  <si>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</si>
  <si>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</si>
  <si>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</si>
  <si>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</si>
  <si>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</si>
  <si>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</si>
  <si>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</si>
  <si>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</si>
  <si>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</si>
  <si>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</si>
  <si>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</si>
  <si>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</si>
  <si>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</si>
  <si>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</si>
  <si>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</si>
  <si>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</si>
  <si>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</si>
  <si>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</si>
  <si>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</si>
  <si>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</si>
  <si>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</si>
  <si>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</si>
  <si>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</si>
  <si>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</si>
  <si>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</si>
  <si>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</si>
  <si>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</si>
  <si>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</si>
  <si>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</si>
  <si>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</si>
  <si>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</si>
  <si>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</si>
  <si>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</si>
  <si>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</si>
  <si>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</si>
  <si>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</si>
  <si>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</si>
  <si>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</si>
  <si>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</si>
  <si>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</si>
  <si>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</si>
  <si>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</si>
  <si>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</si>
  <si>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</si>
  <si>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</si>
  <si>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</si>
  <si>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</si>
  <si>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</si>
  <si>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</si>
  <si>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</si>
  <si>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</si>
  <si>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</si>
  <si>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</si>
  <si>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</si>
  <si>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</si>
  <si>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</si>
  <si>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</si>
  <si>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</si>
  <si>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</si>
  <si>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</si>
  <si>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</si>
  <si>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</si>
  <si>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</si>
  <si>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</si>
  <si>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</si>
  <si>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</si>
  <si>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</si>
  <si>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</si>
  <si>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</si>
  <si>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</si>
  <si>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</si>
  <si>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</si>
  <si>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</si>
  <si>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</si>
  <si>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</si>
  <si>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</si>
  <si>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</si>
  <si>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</si>
  <si>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</si>
  <si>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</si>
  <si>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</si>
  <si>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</si>
  <si>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</si>
  <si>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</si>
  <si>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</si>
  <si>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</si>
  <si>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</si>
  <si>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</si>
  <si>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</si>
  <si>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</si>
  <si>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</si>
  <si>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</si>
  <si>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</si>
  <si>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</si>
  <si>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</si>
  <si>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</si>
  <si>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</si>
  <si>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</si>
  <si>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</si>
  <si>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</si>
  <si>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</si>
  <si>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</si>
  <si>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</si>
  <si>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</si>
  <si>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</si>
  <si>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</si>
  <si>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</si>
  <si>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</si>
  <si>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</si>
  <si>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</si>
  <si>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</si>
  <si>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</si>
  <si>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</si>
  <si>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</si>
  <si>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</si>
  <si>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</si>
  <si>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</si>
  <si>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</si>
  <si>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</si>
  <si>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</si>
  <si>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</si>
  <si>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</si>
  <si>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</si>
  <si>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</si>
  <si>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</si>
  <si>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</si>
  <si>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</si>
  <si>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</si>
  <si>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</si>
  <si>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</si>
  <si>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</si>
  <si>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</si>
  <si>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</si>
  <si>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</si>
  <si>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</si>
  <si>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</si>
  <si>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</si>
  <si>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</si>
  <si>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</si>
  <si>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</si>
  <si>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</si>
  <si>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</si>
  <si>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</si>
  <si>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</si>
  <si>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</si>
  <si>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</si>
  <si>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</si>
  <si>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</si>
  <si>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</si>
  <si>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</si>
  <si>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</si>
  <si>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</si>
  <si>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</si>
  <si>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</si>
  <si>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</si>
  <si>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</si>
  <si>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</si>
  <si>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</si>
  <si>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</si>
  <si>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</si>
  <si>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</si>
  <si>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</si>
  <si>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</si>
  <si>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</si>
  <si>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</si>
  <si>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</si>
  <si>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</si>
  <si>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</si>
  <si>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</si>
  <si>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</si>
  <si>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</si>
  <si>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</si>
  <si>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</si>
  <si>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</si>
  <si>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</si>
  <si>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</si>
  <si>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</si>
  <si>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</si>
  <si>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</si>
  <si>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</si>
  <si>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</si>
  <si>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</si>
  <si>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</si>
  <si>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</si>
  <si>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</si>
  <si>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</si>
  <si>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</si>
  <si>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</si>
  <si>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</si>
  <si>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</si>
  <si>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</si>
  <si>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</si>
  <si>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</si>
  <si>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</si>
  <si>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</si>
  <si>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</si>
  <si>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</si>
  <si>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</si>
  <si>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</si>
  <si>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</si>
  <si>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</si>
  <si>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</si>
  <si>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</si>
  <si>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</si>
  <si>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</si>
  <si>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</si>
  <si>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</si>
  <si>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</si>
  <si>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</si>
  <si>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</si>
  <si>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</si>
  <si>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</si>
  <si>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</si>
  <si>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</si>
  <si>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</si>
  <si>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</si>
  <si>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</si>
  <si>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</si>
  <si>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</si>
  <si>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</si>
  <si>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</si>
  <si>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</si>
  <si>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</si>
  <si>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</si>
  <si>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</si>
  <si>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</si>
  <si>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</si>
  <si>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</si>
  <si>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</si>
  <si>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</si>
  <si>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</si>
  <si>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</si>
  <si>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</si>
  <si>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</si>
  <si>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</si>
  <si>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</si>
  <si>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</si>
  <si>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</si>
  <si>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</si>
  <si>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</si>
  <si>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</si>
  <si>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</si>
  <si>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</si>
  <si>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</si>
  <si>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</si>
  <si>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</si>
  <si>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</si>
  <si>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</si>
  <si>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</si>
  <si>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</si>
  <si>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</si>
  <si>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</si>
  <si>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</si>
  <si>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</si>
  <si>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</si>
  <si>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</si>
  <si>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</si>
  <si>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</si>
  <si>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</si>
  <si>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</si>
  <si>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</si>
  <si>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</si>
  <si>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</si>
  <si>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</si>
  <si>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</si>
  <si>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</si>
  <si>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</si>
  <si>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</si>
  <si>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</si>
  <si>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</si>
  <si>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</si>
  <si>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</si>
  <si>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</si>
  <si>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</si>
  <si>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</si>
  <si>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</si>
  <si>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</si>
  <si>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</si>
  <si>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</si>
  <si>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</si>
  <si>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</si>
  <si>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</si>
  <si>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</si>
  <si>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</si>
  <si>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</si>
  <si>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</si>
  <si>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</si>
  <si>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</si>
  <si>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</si>
  <si>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</si>
  <si>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</si>
  <si>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</si>
  <si>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</si>
  <si>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</si>
  <si>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</si>
  <si>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</si>
  <si>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</si>
  <si>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</si>
  <si>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</si>
  <si>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</si>
  <si>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</si>
  <si>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</si>
  <si>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</si>
  <si>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</si>
  <si>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</si>
  <si>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</si>
  <si>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</si>
  <si>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</si>
  <si>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</si>
  <si>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</si>
  <si>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</si>
  <si>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</si>
  <si>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</si>
  <si>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</si>
  <si>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</si>
  <si>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</si>
  <si>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</si>
  <si>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</si>
  <si>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</si>
  <si>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</si>
  <si>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</si>
  <si>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</si>
  <si>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</si>
  <si>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</si>
  <si>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</si>
  <si>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</si>
  <si>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</si>
  <si>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</si>
  <si>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</si>
  <si>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</si>
  <si>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</si>
  <si>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</si>
  <si>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</si>
  <si>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</si>
  <si>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</si>
  <si>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</si>
  <si>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</si>
  <si>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</si>
  <si>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</si>
  <si>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</si>
  <si>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</si>
  <si>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</si>
  <si>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</si>
  <si>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</si>
  <si>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</si>
  <si>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</si>
  <si>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</si>
  <si>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</si>
  <si>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</si>
  <si>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</si>
  <si>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</si>
  <si>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</si>
  <si>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</si>
  <si>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</si>
  <si>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</si>
  <si>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</si>
  <si>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</si>
  <si>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</si>
  <si>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</si>
  <si>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</si>
  <si>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</si>
  <si>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</si>
  <si>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</si>
  <si>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</si>
  <si>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</si>
  <si>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</si>
  <si>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</si>
  <si>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</si>
  <si>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</si>
  <si>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</si>
  <si>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</si>
  <si>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</si>
  <si>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</si>
  <si>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</si>
  <si>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</si>
  <si>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</si>
  <si>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</si>
  <si>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</si>
  <si>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</si>
  <si>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</si>
  <si>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</si>
  <si>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</si>
  <si>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</si>
  <si>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</si>
  <si>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</si>
  <si>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</si>
  <si>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</si>
  <si>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</si>
  <si>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</si>
  <si>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</si>
  <si>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</si>
  <si>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</si>
  <si>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</si>
  <si>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</si>
  <si>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</si>
  <si>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</si>
  <si>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</si>
  <si>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</si>
  <si>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</si>
  <si>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</si>
  <si>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</si>
  <si>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</si>
  <si>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</si>
  <si>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</si>
  <si>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</si>
  <si>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</si>
  <si>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</si>
  <si>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</si>
  <si>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</si>
  <si>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</si>
  <si>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</si>
  <si>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</si>
  <si>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</si>
  <si>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</si>
  <si>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</si>
  <si>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</si>
  <si>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</si>
  <si>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</si>
  <si>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</si>
  <si>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</si>
  <si>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</si>
  <si>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</si>
  <si>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</si>
  <si>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</si>
  <si>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</si>
  <si>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</si>
  <si>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</si>
  <si>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</si>
  <si>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</si>
  <si>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</si>
  <si>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</si>
  <si>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</si>
  <si>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</si>
  <si>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</si>
  <si>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</si>
  <si>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</si>
  <si>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</si>
  <si>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</si>
  <si>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</si>
  <si>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</si>
  <si>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</si>
  <si>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</si>
  <si>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</si>
  <si>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</si>
  <si>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</si>
  <si>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</si>
  <si>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</si>
  <si>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</si>
  <si>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</si>
  <si>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</si>
  <si>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</si>
  <si>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</si>
  <si>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</si>
  <si>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</si>
  <si>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</si>
  <si>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</si>
  <si>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</si>
  <si>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</si>
  <si>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</si>
  <si>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</si>
  <si>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</si>
  <si>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</si>
  <si>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</si>
  <si>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</si>
  <si>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</si>
  <si>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</si>
  <si>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</si>
  <si>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</si>
  <si>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</si>
  <si>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</si>
  <si>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</si>
  <si>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</si>
  <si>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</si>
  <si>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</si>
  <si>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</si>
  <si>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</si>
  <si>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</si>
  <si>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</si>
  <si>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</si>
  <si>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</si>
  <si>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</si>
  <si>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</si>
  <si>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</si>
  <si>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</si>
  <si>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</si>
  <si>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</si>
  <si>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</si>
  <si>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</si>
  <si>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</si>
  <si>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</si>
  <si>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</si>
  <si>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</si>
  <si>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</si>
  <si>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</si>
  <si>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</si>
  <si>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</si>
  <si>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</si>
  <si>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</si>
  <si>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</si>
  <si>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</si>
  <si>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</si>
  <si>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</si>
  <si>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</si>
  <si>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</si>
  <si>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</si>
  <si>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</si>
  <si>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</si>
  <si>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</si>
  <si>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</si>
  <si>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</si>
  <si>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</si>
  <si>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</si>
  <si>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</si>
  <si>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</si>
  <si>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</si>
  <si>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</si>
  <si>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</si>
  <si>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</si>
  <si>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</si>
  <si>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</si>
  <si>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</si>
  <si>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</si>
  <si>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</si>
  <si>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</si>
  <si>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</si>
  <si>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</si>
  <si>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</si>
  <si>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</si>
  <si>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</si>
  <si>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</si>
  <si>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</si>
  <si>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</si>
  <si>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</si>
  <si>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</si>
  <si>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</si>
  <si>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</si>
  <si>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</si>
  <si>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</si>
  <si>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</si>
  <si>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</si>
  <si>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</si>
  <si>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</si>
  <si>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</si>
  <si>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</si>
  <si>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</si>
  <si>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</si>
  <si>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</si>
  <si>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</si>
  <si>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</si>
  <si>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</si>
  <si>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</si>
  <si>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</si>
  <si>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</si>
  <si>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</si>
  <si>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</si>
  <si>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</si>
  <si>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</si>
  <si>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</si>
  <si>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</si>
  <si>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</si>
  <si>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</si>
  <si>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</si>
  <si>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</si>
  <si>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</si>
  <si>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</si>
  <si>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</si>
  <si>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</si>
  <si>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</si>
  <si>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</si>
  <si>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</si>
  <si>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</si>
  <si>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</si>
  <si>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</si>
  <si>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</si>
  <si>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</si>
  <si>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</si>
  <si>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</si>
  <si>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</si>
  <si>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</si>
  <si>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</si>
  <si>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</si>
  <si>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</si>
  <si>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</si>
  <si>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</si>
  <si>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</si>
  <si>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</si>
  <si>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</si>
  <si>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</si>
  <si>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</si>
  <si>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</si>
  <si>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</si>
  <si>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</si>
  <si>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</si>
  <si>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</si>
  <si>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</si>
  <si>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</si>
  <si>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</si>
  <si>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</si>
  <si>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</si>
  <si>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</si>
  <si>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</si>
  <si>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</si>
  <si>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</si>
  <si>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</si>
  <si>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</si>
  <si>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</si>
  <si>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</si>
  <si>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</si>
  <si>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</si>
  <si>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</si>
  <si>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</si>
  <si>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</si>
  <si>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</si>
  <si>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</si>
  <si>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</si>
  <si>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</si>
  <si>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</si>
  <si>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</si>
  <si>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</si>
  <si>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</si>
  <si>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</si>
  <si>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</si>
  <si>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</si>
  <si>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</si>
  <si>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</si>
  <si>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</si>
  <si>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</si>
  <si>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</si>
  <si>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</si>
  <si>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</si>
  <si>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</si>
  <si>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</si>
  <si>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</si>
  <si>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</si>
  <si>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</si>
  <si>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</si>
  <si>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</si>
  <si>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</si>
  <si>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</si>
  <si>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</si>
  <si>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</si>
  <si>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</si>
  <si>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</si>
  <si>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</si>
  <si>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</si>
  <si>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</si>
  <si>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</si>
  <si>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</si>
  <si>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</si>
  <si>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</si>
  <si>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</si>
  <si>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</si>
  <si>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</si>
  <si>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</si>
  <si>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</si>
  <si>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</si>
  <si>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</si>
  <si>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</si>
  <si>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</si>
  <si>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</si>
  <si>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</si>
  <si>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</si>
  <si>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</si>
  <si>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</si>
  <si>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</si>
  <si>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</si>
  <si>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</si>
  <si>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</si>
  <si>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</si>
  <si>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</si>
  <si>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</si>
  <si>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</si>
  <si>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</si>
  <si>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</si>
  <si>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</si>
  <si>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</si>
  <si>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</si>
  <si>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</si>
  <si>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</si>
  <si>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</si>
  <si>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</si>
  <si>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</si>
  <si>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</si>
  <si>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</si>
  <si>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</si>
  <si>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</si>
  <si>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</si>
  <si>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</si>
  <si>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</si>
  <si>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</si>
  <si>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</si>
  <si>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</si>
  <si>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</si>
  <si>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</si>
  <si>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</si>
  <si>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</si>
  <si>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</si>
  <si>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</si>
  <si>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</si>
  <si>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</si>
  <si>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</si>
  <si>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</si>
  <si>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</si>
  <si>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</si>
  <si>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</si>
  <si>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</si>
  <si>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</si>
  <si>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</si>
  <si>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</si>
  <si>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</si>
  <si>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</si>
  <si>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</si>
  <si>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</si>
  <si>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</si>
  <si>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</si>
  <si>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</si>
  <si>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</si>
  <si>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</si>
  <si>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</si>
  <si>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</si>
  <si>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</si>
  <si>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</si>
  <si>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</si>
  <si>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</si>
  <si>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</si>
  <si>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</si>
  <si>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</si>
  <si>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</si>
  <si>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</si>
  <si>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</si>
  <si>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</si>
  <si>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</si>
  <si>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</si>
  <si>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</si>
  <si>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</si>
  <si>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</si>
  <si>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</si>
  <si>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</si>
  <si>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</si>
  <si>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</si>
  <si>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</si>
  <si>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</si>
  <si>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</si>
  <si>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</si>
  <si>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</si>
  <si>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</si>
  <si>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</si>
  <si>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</si>
  <si>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</si>
  <si>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</si>
  <si>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</si>
  <si>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</si>
  <si>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</si>
  <si>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</si>
  <si>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</si>
  <si>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</si>
  <si>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</si>
  <si>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</si>
  <si>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</si>
  <si>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</si>
  <si>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</si>
  <si>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</si>
  <si>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</si>
  <si>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</si>
  <si>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</si>
  <si>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</si>
  <si>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</si>
  <si>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</si>
  <si>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</si>
  <si>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</si>
  <si>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</si>
  <si>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</si>
  <si>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</si>
  <si>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</si>
  <si>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</si>
  <si>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</si>
  <si>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</si>
  <si>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</si>
  <si>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</si>
  <si>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</si>
  <si>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</si>
  <si>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</si>
  <si>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</si>
  <si>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</si>
  <si>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</si>
  <si>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</si>
  <si>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</si>
  <si>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</si>
  <si>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</si>
  <si>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</si>
  <si>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</si>
  <si>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</si>
  <si>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</si>
  <si>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</si>
  <si>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</si>
  <si>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</si>
  <si>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</si>
  <si>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</si>
  <si>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</si>
  <si>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</si>
  <si>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</si>
  <si>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</si>
  <si>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</si>
  <si>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</si>
  <si>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</si>
  <si>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</si>
  <si>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</si>
  <si>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</si>
  <si>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</si>
  <si>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</si>
  <si>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</si>
  <si>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</si>
  <si>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</si>
  <si>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</si>
  <si>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</si>
  <si>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</si>
  <si>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</si>
  <si>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</si>
  <si>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</si>
  <si>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</si>
  <si>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</si>
  <si>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</si>
  <si>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</si>
  <si>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</si>
  <si>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</si>
  <si>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</si>
  <si>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</si>
  <si>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</si>
  <si>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</si>
  <si>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</si>
  <si>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</si>
  <si>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</si>
  <si>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</si>
  <si>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</si>
  <si>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</si>
  <si>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</si>
  <si>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</si>
  <si>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</si>
  <si>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</si>
  <si>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</si>
  <si>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</si>
  <si>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</si>
  <si>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</si>
  <si>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</si>
  <si>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</si>
  <si>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</si>
  <si>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</si>
  <si>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</si>
  <si>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</si>
  <si>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</si>
  <si>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</si>
  <si>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</si>
  <si>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</si>
  <si>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</si>
  <si>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</si>
  <si>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</si>
  <si>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</si>
  <si>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</si>
  <si>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</si>
  <si>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</si>
  <si>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</si>
  <si>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</si>
  <si>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</si>
  <si>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</si>
  <si>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</si>
  <si>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</si>
  <si>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</si>
  <si>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</si>
  <si>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</si>
  <si>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</si>
  <si>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</si>
  <si>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</si>
  <si>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</si>
  <si>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</si>
  <si>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</si>
  <si>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</si>
  <si>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</si>
  <si>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</si>
  <si>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</si>
  <si>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</si>
  <si>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</si>
  <si>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</si>
  <si>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</si>
  <si>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</si>
  <si>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</si>
  <si>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</si>
  <si>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</si>
  <si>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</si>
  <si>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</si>
  <si>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</si>
  <si>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</si>
  <si>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</si>
  <si>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</si>
  <si>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</si>
  <si>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</si>
  <si>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</si>
  <si>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</si>
  <si>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</si>
  <si>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</si>
  <si>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</si>
  <si>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</si>
  <si>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</si>
  <si>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</si>
  <si>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</si>
  <si>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</si>
  <si>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</si>
  <si>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</si>
  <si>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</si>
  <si>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</si>
  <si>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</si>
  <si>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</si>
  <si>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</si>
  <si>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</si>
  <si>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</si>
  <si>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</si>
  <si>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</si>
  <si>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</si>
  <si>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</si>
  <si>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</si>
  <si>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</si>
  <si>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</si>
  <si>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</si>
  <si>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</si>
  <si>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</si>
  <si>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</si>
  <si>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</si>
  <si>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</si>
  <si>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</si>
  <si>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</si>
  <si>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</si>
  <si>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</si>
  <si>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</si>
  <si>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</si>
  <si>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</si>
  <si>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</si>
  <si>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</si>
  <si>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</si>
  <si>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</si>
  <si>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</si>
  <si>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</si>
  <si>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</si>
  <si>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</si>
  <si>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</si>
  <si>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</si>
  <si>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</si>
  <si>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</si>
  <si>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</si>
  <si>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</si>
  <si>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</si>
  <si>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</si>
  <si>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</si>
  <si>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</si>
  <si>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</si>
  <si>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</si>
  <si>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</si>
  <si>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</si>
  <si>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</si>
  <si>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</si>
  <si>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</si>
  <si>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</si>
  <si>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</si>
  <si>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</si>
  <si>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</si>
  <si>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</si>
  <si>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</si>
  <si>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</si>
  <si>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</si>
  <si>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</si>
  <si>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</si>
  <si>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</si>
  <si>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</si>
  <si>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</si>
  <si>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</si>
  <si>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</si>
  <si>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</si>
  <si>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</si>
  <si>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</si>
  <si>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</si>
  <si>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</si>
  <si>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</si>
  <si>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</si>
  <si>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</si>
  <si>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</si>
  <si>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</si>
  <si>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</si>
  <si>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</si>
  <si>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</si>
  <si>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</si>
  <si>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</si>
  <si>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</si>
  <si>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</si>
  <si>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</si>
  <si>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</si>
  <si>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</si>
  <si>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</si>
  <si>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</si>
  <si>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</si>
  <si>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</si>
  <si>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</si>
  <si>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</si>
  <si>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</si>
  <si>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</si>
  <si>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</si>
  <si>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</si>
  <si>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</si>
  <si>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</si>
  <si>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</si>
  <si>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</si>
  <si>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</si>
  <si>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</si>
  <si>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</si>
  <si>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</si>
  <si>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</si>
  <si>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</si>
  <si>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</si>
  <si>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</si>
  <si>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</si>
  <si>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</si>
  <si>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</si>
  <si>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</si>
  <si>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</si>
  <si>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</si>
  <si>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</si>
  <si>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</si>
  <si>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</si>
  <si>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</si>
  <si>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</si>
  <si>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</si>
  <si>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</si>
  <si>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</si>
  <si>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</si>
  <si>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</si>
  <si>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</si>
  <si>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</si>
  <si>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</si>
  <si>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</si>
  <si>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</si>
  <si>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</si>
  <si>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</si>
  <si>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</si>
  <si>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</si>
  <si>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</si>
  <si>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</si>
  <si>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</si>
  <si>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</si>
  <si>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</si>
  <si>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</si>
  <si>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</si>
  <si>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</si>
  <si>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</si>
  <si>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</si>
  <si>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</si>
  <si>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</si>
  <si>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</si>
  <si>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</si>
  <si>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</si>
  <si>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</si>
  <si>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</si>
  <si>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</si>
  <si>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</si>
  <si>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</si>
  <si>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</si>
  <si>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</si>
  <si>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</si>
  <si>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</si>
  <si>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</si>
  <si>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</si>
  <si>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</si>
  <si>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</si>
  <si>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</si>
  <si>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</si>
  <si>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</si>
  <si>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</si>
  <si>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</si>
  <si>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</si>
  <si>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</si>
  <si>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</si>
  <si>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</si>
  <si>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</si>
  <si>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</si>
  <si>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</si>
  <si>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</si>
  <si>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</si>
  <si>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</si>
  <si>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</si>
  <si>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</si>
  <si>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</si>
  <si>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</si>
  <si>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</si>
  <si>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</si>
  <si>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</si>
  <si>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</si>
  <si>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</si>
  <si>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</si>
  <si>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</si>
  <si>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</si>
  <si>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</si>
  <si>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</si>
  <si>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</si>
  <si>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</si>
  <si>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</si>
  <si>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</si>
  <si>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</si>
  <si>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</si>
  <si>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</si>
  <si>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</si>
  <si>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</si>
  <si>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</si>
  <si>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</si>
  <si>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</si>
  <si>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</si>
  <si>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</si>
  <si>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</si>
  <si>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</si>
  <si>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</si>
  <si>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</si>
  <si>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</si>
  <si>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</si>
  <si>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</si>
  <si>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</si>
  <si>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</si>
  <si>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</si>
  <si>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</si>
  <si>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</si>
  <si>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</si>
  <si>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</si>
  <si>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</si>
  <si>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</si>
  <si>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</si>
  <si>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</si>
  <si>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</si>
  <si>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</si>
  <si>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</si>
  <si>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</si>
  <si>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</si>
  <si>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</si>
  <si>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</si>
  <si>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</si>
  <si>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</si>
  <si>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</si>
  <si>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</si>
  <si>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</si>
  <si>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</si>
  <si>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</si>
  <si>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</si>
  <si>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</si>
  <si>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</si>
  <si>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</si>
  <si>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</si>
  <si>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</si>
  <si>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</si>
  <si>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</si>
  <si>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</si>
  <si>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</si>
  <si>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</si>
  <si>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</si>
  <si>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</si>
  <si>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</si>
  <si>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</si>
  <si>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</si>
  <si>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</si>
  <si>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</si>
  <si>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</si>
  <si>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</si>
  <si>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</si>
  <si>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</si>
  <si>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</si>
  <si>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</si>
  <si>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</si>
  <si>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</si>
  <si>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</si>
  <si>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</si>
  <si>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</si>
  <si>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</si>
  <si>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</si>
  <si>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</si>
  <si>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</si>
  <si>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</si>
  <si>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</si>
  <si>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</si>
  <si>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</si>
  <si>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</si>
  <si>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</si>
  <si>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</si>
  <si>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</si>
  <si>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</si>
  <si>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</si>
  <si>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</si>
  <si>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</si>
  <si>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</si>
  <si>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</si>
  <si>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</si>
  <si>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</si>
  <si>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</si>
  <si>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</si>
  <si>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</si>
  <si>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</si>
  <si>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</si>
  <si>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</si>
  <si>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</si>
  <si>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</si>
  <si>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</si>
  <si>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</si>
  <si>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</si>
  <si>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</si>
  <si>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</si>
  <si>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</si>
  <si>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</si>
  <si>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</si>
  <si>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</si>
  <si>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</si>
  <si>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</si>
  <si>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</si>
  <si>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</si>
  <si>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</si>
  <si>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</si>
  <si>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</si>
  <si>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</si>
  <si>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</si>
  <si>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</si>
  <si>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</si>
  <si>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</si>
  <si>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</si>
  <si>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</si>
  <si>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</si>
  <si>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</si>
  <si>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</si>
  <si>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</si>
  <si>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</si>
  <si>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</si>
  <si>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</si>
  <si>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</si>
  <si>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</si>
  <si>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</si>
  <si>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</si>
  <si>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</si>
  <si>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</si>
  <si>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</si>
  <si>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</si>
  <si>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</si>
  <si>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</si>
  <si>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</si>
  <si>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</si>
  <si>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</si>
  <si>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</si>
  <si>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</si>
  <si>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</si>
  <si>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</si>
  <si>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</si>
  <si>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</si>
  <si>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</si>
  <si>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</si>
  <si>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</si>
  <si>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</si>
  <si>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</si>
  <si>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</si>
  <si>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</si>
  <si>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</si>
  <si>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</si>
  <si>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</si>
  <si>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</si>
  <si>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</si>
  <si>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</si>
  <si>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</si>
  <si>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</si>
  <si>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</si>
  <si>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</si>
  <si>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</si>
  <si>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</si>
  <si>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</si>
  <si>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</si>
  <si>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</si>
  <si>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</si>
  <si>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</si>
  <si>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</si>
  <si>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</si>
  <si>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</si>
  <si>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</si>
  <si>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</si>
  <si>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</si>
  <si>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</si>
  <si>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</si>
  <si>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</si>
  <si>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</si>
  <si>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</si>
  <si>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</si>
  <si>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</si>
  <si>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</si>
  <si>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</si>
  <si>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</si>
  <si>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</si>
  <si>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</si>
  <si>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</si>
  <si>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</si>
  <si>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</si>
  <si>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</si>
  <si>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</si>
  <si>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</si>
  <si>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</si>
  <si>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</si>
  <si>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</si>
  <si>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</si>
  <si>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</si>
  <si>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</si>
  <si>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</si>
  <si>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</si>
  <si>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</si>
  <si>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</si>
  <si>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</si>
  <si>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</si>
  <si>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</si>
  <si>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</si>
  <si>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</si>
  <si>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</si>
  <si>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</si>
  <si>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</si>
  <si>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</si>
  <si>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</si>
  <si>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</si>
  <si>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</si>
  <si>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</si>
  <si>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</si>
  <si>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</si>
  <si>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</si>
  <si>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</si>
  <si>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</si>
  <si>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</si>
  <si>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</si>
  <si>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</si>
  <si>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</si>
  <si>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</si>
  <si>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</si>
  <si>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</si>
  <si>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</si>
  <si>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</si>
  <si>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</si>
  <si>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</si>
  <si>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</si>
  <si>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</si>
  <si>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</si>
  <si>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</si>
  <si>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</si>
  <si>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</si>
  <si>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</si>
  <si>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</si>
  <si>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</si>
  <si>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</si>
  <si>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</si>
  <si>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</si>
  <si>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</si>
  <si>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</si>
  <si>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</si>
  <si>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</si>
  <si>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</si>
  <si>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</si>
  <si>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</si>
  <si>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</si>
  <si>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</si>
  <si>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</si>
  <si>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</si>
  <si>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</si>
  <si>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</si>
  <si>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</si>
  <si>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</si>
  <si>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</si>
  <si>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</si>
  <si>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</si>
  <si>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</si>
  <si>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</si>
  <si>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</si>
  <si>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</si>
  <si>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</si>
  <si>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</si>
  <si>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</si>
  <si>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</si>
  <si>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</si>
  <si>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</si>
  <si>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</si>
  <si>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</si>
  <si>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</si>
  <si>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</si>
  <si>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</si>
  <si>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</si>
  <si>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</si>
  <si>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</si>
  <si>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</si>
  <si>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</si>
  <si>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</si>
  <si>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</si>
  <si>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</si>
  <si>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</si>
  <si>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</si>
  <si>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</si>
  <si>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</si>
  <si>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</si>
  <si>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</si>
  <si>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</si>
  <si>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</si>
  <si>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</si>
  <si>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</si>
  <si>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</si>
  <si>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</si>
  <si>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</si>
  <si>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</si>
  <si>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</si>
  <si>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</si>
  <si>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</si>
  <si>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</si>
  <si>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</si>
  <si>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</si>
  <si>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</si>
  <si>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</si>
  <si>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</si>
  <si>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</si>
  <si>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</si>
  <si>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</si>
  <si>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</si>
  <si>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</si>
  <si>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</si>
  <si>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</si>
  <si>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</si>
  <si>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</si>
  <si>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</si>
  <si>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</si>
  <si>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</si>
  <si>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</si>
  <si>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</si>
  <si>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</si>
  <si>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</si>
  <si>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</si>
  <si>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</si>
  <si>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</si>
  <si>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</si>
  <si>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</si>
  <si>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</si>
  <si>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</si>
  <si>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</si>
  <si>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</si>
  <si>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</si>
  <si>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</si>
  <si>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</si>
  <si>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</si>
  <si>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</si>
  <si>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</si>
  <si>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</si>
  <si>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</si>
  <si>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</si>
  <si>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</si>
  <si>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</si>
  <si>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</si>
  <si>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</si>
  <si>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</si>
  <si>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</si>
  <si>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</si>
  <si>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</si>
  <si>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</si>
  <si>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</si>
  <si>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</si>
  <si>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</si>
  <si>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</si>
  <si>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</si>
  <si>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</si>
  <si>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</si>
  <si>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</si>
  <si>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</si>
  <si>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</si>
  <si>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</si>
  <si>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</si>
  <si>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</si>
  <si>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</si>
  <si>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</si>
  <si>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</si>
  <si>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</si>
  <si>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</si>
  <si>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</si>
  <si>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</si>
  <si>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</si>
  <si>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</si>
  <si>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</si>
  <si>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</si>
  <si>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</si>
  <si>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</si>
  <si>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</si>
  <si>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</si>
  <si>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</si>
  <si>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</si>
  <si>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</si>
  <si>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</si>
  <si>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</si>
  <si>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</si>
  <si>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</si>
  <si>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</si>
  <si>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</si>
  <si>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</si>
  <si>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</si>
  <si>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</si>
  <si>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</si>
  <si>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</si>
  <si>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</si>
  <si>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</si>
  <si>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</si>
  <si>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</si>
  <si>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</si>
  <si>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</si>
  <si>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</si>
  <si>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</si>
  <si>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</si>
  <si>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</si>
  <si>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</si>
  <si>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</si>
  <si>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</si>
  <si>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</si>
  <si>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</si>
  <si>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</si>
  <si>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</si>
  <si>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</si>
  <si>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</si>
  <si>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</si>
  <si>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</si>
  <si>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</si>
  <si>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</si>
  <si>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</si>
  <si>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</si>
  <si>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</si>
  <si>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</si>
  <si>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</si>
  <si>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</si>
  <si>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</si>
  <si>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</si>
  <si>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</si>
  <si>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</si>
  <si>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</si>
  <si>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</si>
  <si>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</si>
  <si>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</si>
  <si>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</si>
  <si>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</si>
  <si>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</si>
  <si>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</si>
  <si>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</si>
  <si>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</si>
  <si>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</si>
  <si>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</si>
  <si>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</si>
  <si>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</si>
  <si>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</si>
  <si>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</si>
  <si>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</si>
  <si>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</si>
  <si>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</si>
  <si>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</si>
  <si>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</si>
  <si>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</si>
  <si>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</si>
  <si>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</si>
  <si>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</si>
  <si>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</si>
  <si>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</si>
  <si>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</si>
  <si>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</si>
  <si>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</si>
  <si>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</si>
  <si>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</si>
  <si>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</si>
  <si>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</si>
  <si>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</si>
  <si>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</si>
  <si>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</si>
  <si>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</si>
  <si>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</si>
  <si>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</si>
  <si>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</si>
  <si>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</si>
  <si>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</si>
  <si>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</si>
  <si>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</si>
  <si>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</si>
  <si>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</si>
  <si>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</si>
  <si>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</si>
  <si>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</si>
  <si>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</si>
  <si>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</si>
  <si>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</si>
  <si>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</si>
  <si>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</si>
  <si>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</si>
  <si>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</si>
  <si>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</si>
  <si>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</si>
  <si>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</si>
  <si>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</si>
  <si>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</si>
  <si>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</si>
  <si>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</si>
  <si>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</si>
  <si>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</si>
  <si>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</si>
  <si>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</si>
  <si>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</si>
  <si>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</si>
  <si>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</si>
  <si>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</si>
  <si>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</si>
  <si>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</si>
  <si>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</si>
  <si>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</si>
  <si>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</si>
  <si>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</si>
  <si>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</si>
  <si>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</si>
  <si>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</si>
  <si>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</si>
  <si>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</si>
  <si>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</si>
  <si>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</si>
  <si>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</si>
  <si>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</si>
  <si>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</si>
  <si>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</si>
  <si>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</si>
  <si>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</si>
  <si>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</si>
  <si>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</si>
  <si>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</si>
  <si>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</si>
  <si>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</si>
  <si>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</si>
  <si>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</si>
  <si>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</si>
  <si>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</si>
  <si>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</si>
  <si>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</si>
  <si>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</si>
  <si>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</si>
  <si>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</si>
  <si>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</si>
  <si>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</si>
  <si>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</si>
  <si>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</si>
  <si>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</si>
  <si>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</si>
  <si>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</si>
  <si>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</si>
  <si>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</si>
  <si>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</si>
  <si>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</si>
  <si>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</si>
  <si>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</si>
  <si>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</si>
  <si>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</si>
  <si>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</si>
  <si>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</si>
  <si>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</si>
  <si>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</si>
  <si>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</si>
  <si>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</si>
  <si>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</si>
  <si>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</si>
  <si>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</si>
  <si>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</si>
  <si>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</si>
  <si>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</si>
  <si>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</si>
  <si>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</si>
  <si>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</si>
  <si>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</si>
  <si>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</si>
  <si>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</si>
  <si>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</si>
  <si>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</si>
  <si>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</si>
  <si>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</si>
  <si>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</si>
  <si>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</si>
  <si>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</si>
  <si>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</si>
  <si>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</si>
  <si>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</si>
  <si>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</si>
  <si>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</si>
  <si>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</si>
  <si>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</si>
  <si>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</si>
  <si>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</si>
  <si>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</si>
  <si>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</si>
  <si>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</si>
  <si>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</si>
  <si>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</si>
  <si>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</si>
  <si>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</si>
  <si>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</si>
  <si>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</si>
  <si>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</si>
  <si>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</si>
  <si>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</si>
  <si>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</si>
  <si>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</si>
  <si>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</si>
  <si>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</si>
  <si>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</si>
  <si>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</si>
  <si>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</si>
  <si>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</si>
  <si>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</si>
  <si>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</si>
  <si>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</si>
  <si>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</si>
  <si>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</si>
  <si>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</si>
  <si>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</si>
  <si>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</si>
  <si>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</si>
  <si>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</si>
  <si>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</si>
  <si>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</si>
  <si>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</si>
  <si>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</si>
  <si>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</si>
  <si>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</si>
  <si>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</si>
  <si>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</si>
  <si>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</si>
  <si>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</si>
  <si>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</si>
  <si>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</si>
  <si>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</si>
  <si>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</si>
  <si>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</si>
  <si>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</si>
  <si>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</si>
  <si>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</si>
  <si>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</si>
  <si>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</si>
  <si>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</si>
  <si>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</si>
  <si>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</si>
  <si>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</si>
  <si>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</si>
  <si>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</si>
  <si>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</si>
  <si>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</si>
  <si>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</si>
  <si>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</si>
  <si>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</si>
  <si>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</si>
  <si>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</si>
  <si>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</si>
  <si>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</si>
  <si>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</si>
  <si>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</si>
  <si>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</si>
  <si>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</si>
  <si>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</si>
  <si>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</si>
  <si>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</si>
  <si>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</si>
  <si>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</si>
  <si>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</si>
  <si>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</si>
  <si>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</si>
  <si>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</si>
  <si>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</si>
  <si>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</si>
  <si>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</si>
  <si>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</si>
  <si>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</si>
  <si>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</si>
  <si>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</si>
  <si>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</si>
  <si>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</si>
  <si>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</si>
  <si>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</si>
  <si>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</si>
  <si>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</si>
  <si>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</si>
  <si>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</si>
  <si>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</si>
  <si>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</si>
  <si>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</si>
  <si>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</si>
  <si>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</si>
  <si>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</si>
  <si>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</si>
  <si>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</si>
  <si>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</si>
  <si>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</si>
  <si>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</si>
  <si>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</si>
  <si>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</si>
  <si>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</si>
  <si>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</si>
  <si>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</si>
  <si>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</si>
  <si>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</si>
  <si>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</si>
  <si>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</si>
  <si>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</si>
  <si>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</si>
  <si>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</si>
  <si>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</si>
  <si>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</si>
  <si>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</si>
  <si>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</si>
  <si>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</si>
  <si>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</si>
  <si>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</si>
  <si>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</si>
  <si>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</si>
  <si>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</si>
  <si>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</si>
  <si>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</si>
  <si>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</si>
  <si>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</si>
  <si>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</si>
  <si>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</si>
  <si>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</si>
  <si>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</si>
  <si>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</si>
  <si>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</si>
  <si>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</si>
  <si>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</si>
  <si>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</si>
  <si>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</si>
  <si>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</si>
  <si>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</si>
  <si>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</si>
  <si>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</si>
  <si>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</si>
  <si>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</si>
  <si>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</si>
  <si>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</si>
  <si>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</si>
  <si>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</si>
  <si>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</si>
  <si>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</si>
  <si>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</si>
  <si>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</si>
  <si>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</si>
  <si>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</si>
  <si>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</si>
  <si>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</si>
  <si>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</si>
  <si>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</si>
  <si>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</si>
  <si>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</si>
  <si>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</si>
  <si>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</si>
  <si>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</si>
  <si>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</si>
  <si>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</si>
  <si>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</si>
  <si>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</si>
  <si>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</si>
  <si>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</si>
  <si>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</si>
  <si>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</si>
  <si>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</si>
  <si>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</si>
  <si>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</si>
  <si>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</si>
  <si>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</si>
  <si>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</si>
  <si>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</si>
  <si>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</si>
  <si>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</si>
  <si>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</si>
  <si>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</si>
  <si>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</si>
  <si>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</si>
  <si>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</si>
  <si>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</si>
  <si>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</si>
  <si>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</si>
  <si>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</si>
  <si>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</si>
  <si>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</si>
  <si>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</si>
  <si>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</si>
  <si>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</si>
  <si>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</si>
  <si>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</si>
  <si>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</si>
  <si>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</si>
  <si>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</si>
  <si>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</si>
  <si>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</si>
  <si>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</si>
  <si>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</si>
  <si>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</si>
  <si>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</si>
  <si>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</si>
  <si>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</si>
  <si>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</si>
  <si>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</si>
  <si>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</si>
  <si>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</si>
  <si>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</si>
  <si>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</si>
  <si>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</si>
  <si>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</si>
  <si>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</si>
  <si>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</si>
  <si>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</si>
  <si>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</si>
  <si>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</si>
  <si>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</si>
  <si>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</si>
  <si>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</si>
  <si>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</si>
  <si>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</si>
  <si>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</si>
  <si>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</si>
  <si>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</si>
  <si>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</si>
  <si>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</si>
  <si>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</si>
  <si>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</si>
  <si>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</si>
  <si>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</si>
  <si>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</si>
  <si>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</si>
  <si>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</si>
  <si>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</si>
  <si>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</si>
  <si>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</si>
  <si>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</si>
  <si>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</si>
  <si>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</si>
  <si>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</si>
  <si>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</si>
  <si>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</si>
  <si>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</si>
  <si>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</si>
  <si>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</si>
  <si>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</si>
  <si>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</si>
  <si>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</si>
  <si>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</si>
  <si>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</si>
  <si>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</si>
  <si>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</si>
  <si>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</si>
  <si>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</si>
  <si>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</si>
  <si>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</si>
  <si>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</si>
  <si>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</si>
  <si>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</si>
  <si>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</si>
  <si>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</si>
  <si>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</si>
  <si>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</si>
  <si>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</si>
  <si>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</si>
  <si>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</si>
  <si>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</si>
  <si>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</si>
  <si>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</si>
  <si>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</si>
  <si>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</si>
  <si>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</si>
  <si>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</si>
  <si>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</si>
  <si>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</si>
  <si>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</si>
  <si>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</si>
  <si>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</si>
  <si>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</si>
  <si>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</si>
  <si>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</si>
  <si>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</si>
  <si>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</si>
  <si>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</si>
  <si>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</si>
  <si>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</si>
  <si>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</si>
  <si>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</si>
  <si>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</si>
  <si>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</si>
  <si>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</si>
  <si>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</si>
  <si>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</si>
  <si>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</si>
  <si>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</si>
  <si>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</si>
  <si>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</si>
  <si>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</si>
  <si>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</si>
  <si>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</si>
  <si>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</si>
  <si>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</si>
  <si>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</si>
  <si>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</si>
  <si>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</si>
  <si>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</si>
  <si>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</si>
  <si>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</si>
  <si>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</si>
  <si>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</si>
  <si>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</si>
  <si>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</si>
  <si>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</si>
  <si>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</si>
  <si>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</si>
  <si>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</si>
  <si>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</si>
  <si>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</si>
  <si>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</si>
  <si>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</si>
  <si>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</si>
  <si>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</si>
  <si>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</si>
  <si>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</si>
  <si>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</si>
  <si>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</si>
  <si>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</si>
  <si>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</si>
  <si>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</si>
  <si>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</si>
  <si>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</si>
  <si>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</si>
  <si>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</si>
  <si>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</si>
  <si>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</si>
  <si>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</si>
  <si>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</si>
  <si>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</si>
  <si>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</si>
  <si>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</si>
  <si>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</si>
  <si>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</si>
  <si>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</si>
  <si>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</si>
  <si>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</si>
  <si>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</si>
  <si>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</si>
  <si>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</si>
  <si>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</si>
  <si>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</si>
  <si>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</si>
  <si>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</si>
  <si>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</si>
  <si>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</si>
  <si>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</si>
  <si>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</si>
  <si>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</si>
  <si>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</si>
  <si>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</si>
  <si>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</si>
  <si>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</si>
  <si>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</si>
  <si>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</si>
  <si>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</si>
  <si>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</si>
  <si>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</si>
  <si>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</si>
  <si>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</si>
  <si>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</si>
  <si>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</si>
  <si>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</si>
  <si>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</si>
  <si>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</si>
  <si>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</si>
  <si>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</si>
  <si>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</si>
  <si>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</si>
  <si>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</si>
  <si>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</si>
  <si>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</si>
  <si>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</si>
  <si>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</si>
  <si>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</si>
  <si>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</si>
  <si>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</si>
  <si>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</si>
  <si>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</si>
  <si>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</si>
  <si>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</si>
  <si>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</si>
  <si>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</si>
  <si>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</si>
  <si>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</si>
  <si>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</si>
  <si>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</si>
  <si>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</si>
  <si>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</si>
  <si>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</si>
  <si>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</si>
  <si>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</si>
  <si>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</si>
  <si>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</si>
  <si>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</si>
  <si>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</si>
  <si>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</si>
  <si>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</si>
  <si>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</si>
  <si>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</si>
  <si>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</si>
  <si>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</si>
  <si>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</si>
  <si>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</si>
  <si>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</si>
  <si>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</si>
  <si>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</si>
  <si>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</si>
  <si>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</si>
  <si>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</si>
  <si>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</si>
  <si>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</si>
  <si>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</si>
  <si>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</si>
  <si>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</si>
  <si>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</si>
  <si>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</si>
  <si>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</si>
  <si>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</si>
  <si>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</si>
  <si>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</si>
  <si>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</si>
  <si>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</si>
  <si>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</si>
  <si>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</si>
  <si>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</si>
  <si>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</si>
  <si>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</si>
  <si>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</si>
  <si>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</si>
  <si>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</si>
  <si>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</si>
  <si>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</si>
  <si>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</si>
  <si>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</si>
  <si>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</si>
  <si>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</si>
  <si>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</si>
  <si>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</si>
  <si>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</si>
  <si>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</si>
  <si>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</si>
  <si>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</si>
  <si>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</si>
  <si>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</si>
  <si>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</si>
  <si>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</si>
  <si>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</si>
  <si>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</si>
  <si>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</si>
  <si>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</si>
  <si>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</si>
  <si>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</si>
  <si>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</si>
  <si>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</si>
  <si>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</si>
  <si>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</si>
  <si>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</si>
  <si>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</si>
  <si>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</si>
  <si>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</si>
  <si>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</si>
  <si>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</si>
  <si>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</si>
  <si>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</si>
  <si>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</si>
  <si>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</si>
  <si>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</si>
  <si>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</si>
  <si>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</si>
  <si>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</si>
  <si>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</si>
  <si>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</si>
  <si>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</si>
  <si>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</si>
  <si>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</si>
  <si>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</si>
  <si>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</si>
  <si>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</si>
  <si>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</si>
  <si>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</si>
  <si>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</si>
  <si>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</si>
  <si>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</si>
  <si>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</si>
  <si>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</si>
  <si>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</si>
  <si>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</si>
  <si>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</si>
  <si>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</si>
  <si>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</si>
  <si>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</si>
  <si>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</si>
  <si>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</si>
  <si>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</si>
  <si>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</si>
  <si>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</si>
  <si>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</si>
  <si>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</si>
  <si>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</si>
  <si>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</si>
  <si>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</si>
  <si>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</si>
  <si>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</si>
  <si>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</si>
  <si>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</si>
  <si>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</si>
  <si>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</si>
  <si>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</si>
  <si>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</si>
  <si>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</si>
  <si>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</si>
  <si>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</si>
  <si>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</si>
  <si>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</si>
  <si>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</si>
  <si>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</si>
  <si>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</si>
  <si>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</si>
  <si>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</si>
  <si>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</si>
  <si>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</si>
  <si>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</si>
  <si>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</si>
  <si>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</si>
  <si>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</si>
  <si>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</si>
  <si>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</si>
  <si>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</si>
  <si>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</si>
  <si>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</si>
  <si>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</si>
  <si>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</si>
  <si>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</si>
  <si>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</si>
  <si>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</si>
  <si>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</si>
  <si>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</si>
  <si>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</si>
  <si>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</si>
  <si>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</si>
  <si>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</si>
  <si>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</si>
  <si>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</si>
  <si>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</si>
  <si>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</si>
  <si>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</si>
  <si>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</si>
  <si>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</si>
  <si>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</si>
  <si>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</si>
  <si>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</si>
  <si>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</si>
  <si>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</si>
  <si>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</si>
  <si>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</si>
  <si>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</si>
  <si>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</si>
  <si>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</si>
  <si>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</si>
  <si>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</si>
  <si>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</si>
  <si>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</si>
  <si>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</si>
  <si>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</si>
  <si>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</si>
  <si>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</si>
  <si>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</si>
  <si>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</si>
  <si>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</si>
  <si>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</si>
  <si>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</si>
  <si>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</si>
  <si>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</si>
  <si>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</si>
  <si>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</si>
  <si>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</si>
  <si>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</si>
  <si>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</si>
  <si>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</si>
  <si>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</si>
  <si>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</si>
  <si>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</si>
  <si>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</si>
  <si>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</si>
  <si>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</si>
  <si>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</si>
  <si>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</si>
  <si>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</si>
  <si>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</si>
  <si>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</si>
  <si>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</si>
  <si>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</si>
  <si>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</si>
  <si>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</si>
  <si>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</si>
  <si>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</si>
  <si>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</si>
  <si>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</si>
  <si>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</si>
  <si>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</si>
  <si>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</si>
  <si>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</si>
  <si>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</si>
  <si>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</si>
  <si>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</si>
  <si>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</si>
  <si>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</si>
  <si>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</si>
  <si>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</si>
  <si>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</si>
  <si>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</si>
  <si>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</si>
  <si>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</si>
  <si>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</si>
  <si>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</si>
  <si>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</si>
  <si>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</si>
  <si>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</si>
  <si>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</si>
  <si>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</si>
  <si>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</si>
  <si>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</si>
  <si>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</si>
  <si>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</si>
  <si>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</si>
  <si>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</si>
  <si>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</si>
  <si>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</si>
  <si>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</si>
  <si>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</si>
  <si>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</si>
  <si>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</si>
  <si>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</si>
  <si>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</si>
  <si>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</si>
  <si>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</si>
  <si>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</si>
  <si>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</si>
  <si>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</si>
  <si>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</si>
  <si>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</si>
  <si>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</si>
  <si>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</si>
  <si>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</si>
  <si>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</si>
  <si>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</si>
  <si>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</si>
  <si>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</si>
  <si>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</si>
  <si>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</si>
  <si>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</si>
  <si>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</si>
  <si>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</si>
  <si>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</si>
  <si>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</si>
  <si>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</si>
  <si>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</si>
  <si>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</si>
  <si>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</si>
  <si>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</si>
  <si>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</si>
  <si>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</si>
  <si>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</si>
  <si>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</si>
  <si>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</si>
  <si>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</si>
  <si>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</si>
  <si>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</si>
  <si>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</si>
  <si>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</si>
  <si>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</si>
  <si>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</si>
  <si>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</si>
  <si>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</si>
  <si>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</si>
  <si>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</si>
  <si>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</si>
  <si>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</si>
  <si>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</si>
  <si>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</si>
  <si>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</si>
  <si>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</si>
  <si>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</si>
  <si>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</si>
  <si>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</si>
  <si>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</si>
  <si>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</si>
  <si>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</si>
  <si>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</si>
  <si>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</si>
  <si>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</si>
  <si>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</si>
  <si>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</si>
  <si>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</si>
  <si>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</si>
  <si>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</si>
  <si>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</si>
  <si>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</si>
  <si>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</si>
  <si>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</si>
  <si>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</si>
  <si>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</si>
  <si>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</si>
  <si>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</si>
  <si>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</si>
  <si>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</si>
  <si>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</si>
  <si>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</si>
  <si>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</si>
  <si>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</si>
  <si>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</si>
  <si>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</si>
  <si>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</si>
  <si>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</si>
  <si>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</si>
  <si>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</si>
  <si>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</si>
  <si>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</si>
  <si>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</si>
  <si>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</si>
  <si>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</si>
  <si>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</si>
  <si>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</si>
  <si>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</si>
  <si>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</si>
  <si>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</si>
  <si>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</si>
  <si>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</si>
  <si>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</si>
  <si>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</si>
  <si>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</si>
  <si>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</si>
  <si>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</si>
  <si>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</si>
  <si>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</si>
  <si>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</si>
  <si>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</si>
  <si>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</si>
  <si>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</si>
  <si>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</si>
  <si>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</si>
  <si>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</si>
  <si>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</si>
  <si>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</si>
  <si>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</si>
  <si>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</si>
  <si>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</si>
  <si>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</si>
  <si>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</si>
  <si>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</si>
  <si>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</si>
  <si>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</si>
  <si>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</si>
  <si>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</si>
  <si>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</si>
  <si>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</si>
  <si>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</si>
  <si>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</si>
  <si>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</si>
  <si>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</si>
  <si>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</si>
  <si>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</si>
  <si>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</si>
  <si>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</si>
  <si>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</si>
  <si>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</si>
  <si>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</si>
  <si>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</si>
  <si>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</si>
  <si>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</si>
  <si>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</si>
  <si>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</si>
  <si>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</si>
  <si>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</si>
  <si>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</si>
  <si>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</si>
  <si>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</si>
  <si>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</si>
  <si>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</si>
  <si>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</si>
  <si>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</si>
  <si>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</si>
  <si>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</si>
  <si>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</si>
  <si>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</si>
  <si>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</si>
  <si>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</si>
  <si>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</si>
  <si>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</si>
  <si>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</si>
  <si>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</si>
  <si>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</si>
  <si>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</si>
  <si>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</si>
  <si>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</si>
  <si>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</si>
  <si>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</si>
  <si>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</si>
  <si>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</si>
  <si>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</si>
  <si>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</si>
  <si>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</si>
  <si>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</si>
  <si>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</si>
  <si>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</si>
  <si>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</si>
  <si>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</si>
  <si>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</si>
  <si>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</si>
  <si>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</si>
  <si>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</si>
  <si>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</si>
  <si>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</si>
  <si>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</si>
  <si>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</si>
  <si>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</si>
  <si>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</si>
  <si>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</si>
  <si>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</si>
  <si>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</si>
  <si>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</si>
  <si>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</si>
  <si>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</si>
  <si>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</si>
  <si>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</si>
  <si>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</si>
  <si>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</si>
  <si>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</si>
  <si>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</si>
  <si>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</si>
  <si>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</si>
  <si>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</si>
  <si>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</si>
  <si>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</si>
  <si>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</si>
  <si>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</si>
  <si>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</si>
  <si>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</si>
  <si>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</si>
  <si>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</si>
  <si>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</si>
  <si>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</si>
  <si>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</si>
  <si>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</si>
  <si>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</si>
  <si>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</si>
  <si>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</si>
  <si>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</si>
  <si>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</si>
  <si>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</si>
  <si>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</si>
  <si>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</si>
  <si>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</si>
  <si>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</si>
  <si>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</si>
  <si>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</si>
  <si>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</si>
  <si>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</si>
  <si>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</si>
  <si>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</si>
  <si>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</si>
  <si>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</si>
  <si>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</si>
  <si>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</si>
  <si>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</si>
  <si>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</si>
  <si>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</si>
  <si>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</si>
  <si>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</si>
  <si>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</si>
  <si>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</si>
  <si>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</si>
  <si>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</si>
  <si>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</si>
  <si>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</si>
  <si>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</si>
  <si>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</si>
  <si>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</si>
  <si>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</si>
  <si>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</si>
  <si>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</si>
  <si>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</si>
  <si>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</si>
  <si>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</si>
  <si>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</si>
  <si>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</si>
  <si>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</si>
  <si>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</si>
  <si>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</si>
  <si>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</si>
  <si>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</si>
  <si>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</si>
  <si>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</si>
  <si>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</si>
  <si>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</si>
  <si>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</si>
  <si>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</si>
  <si>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</si>
  <si>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</si>
  <si>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</si>
  <si>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</si>
  <si>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</si>
  <si>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</si>
  <si>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</si>
  <si>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</si>
  <si>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</si>
  <si>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</si>
  <si>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</si>
  <si>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</si>
  <si>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</si>
  <si>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</si>
  <si>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</si>
  <si>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</si>
  <si>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</si>
  <si>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</si>
  <si>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</si>
  <si>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</si>
  <si>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</si>
  <si>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</si>
  <si>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</si>
  <si>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</si>
  <si>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</si>
  <si>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</si>
  <si>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</si>
  <si>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</si>
  <si>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</si>
  <si>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</si>
  <si>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</si>
  <si>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</si>
  <si>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</si>
  <si>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</si>
  <si>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</si>
  <si>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</si>
  <si>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</si>
  <si>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</si>
  <si>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</si>
  <si>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</si>
  <si>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</si>
  <si>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</si>
  <si>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</si>
  <si>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</si>
  <si>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</si>
  <si>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</si>
  <si>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</si>
  <si>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</si>
  <si>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</si>
  <si>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</si>
  <si>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</si>
  <si>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</si>
  <si>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</si>
  <si>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</si>
  <si>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</si>
  <si>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</si>
  <si>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</si>
  <si>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</si>
  <si>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</si>
  <si>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</si>
  <si>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</si>
  <si>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</si>
  <si>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</si>
  <si>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</si>
  <si>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</si>
  <si>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</si>
  <si>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</si>
  <si>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</si>
  <si>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</si>
  <si>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</si>
  <si>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</si>
  <si>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</si>
  <si>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</si>
  <si>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</si>
  <si>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</si>
  <si>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</si>
  <si>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</si>
  <si>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</si>
  <si>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</si>
  <si>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</si>
  <si>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</si>
  <si>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</si>
  <si>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</si>
  <si>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</si>
  <si>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</si>
  <si>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</si>
  <si>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</si>
  <si>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</si>
  <si>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</si>
  <si>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</si>
  <si>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</si>
  <si>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</si>
  <si>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</si>
  <si>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</si>
  <si>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</si>
  <si>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</si>
  <si>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</si>
  <si>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</si>
  <si>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</si>
  <si>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</si>
  <si>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</si>
  <si>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</si>
  <si>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</si>
  <si>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</si>
  <si>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</si>
  <si>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</si>
  <si>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</si>
  <si>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</si>
  <si>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</si>
  <si>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</si>
  <si>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</si>
  <si>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</si>
  <si>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</si>
  <si>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</si>
  <si>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</si>
  <si>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</si>
  <si>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</si>
  <si>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</si>
  <si>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</si>
  <si>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</si>
  <si>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</si>
  <si>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</si>
  <si>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</si>
  <si>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</si>
  <si>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</si>
  <si>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</si>
  <si>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</si>
  <si>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</si>
  <si>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</si>
  <si>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</si>
  <si>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</si>
  <si>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</si>
  <si>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</si>
  <si>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</si>
  <si>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</si>
  <si>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</si>
  <si>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</si>
  <si>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</si>
  <si>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</si>
  <si>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</si>
  <si>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</si>
  <si>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</si>
  <si>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</si>
  <si>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</si>
  <si>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</si>
  <si>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</si>
  <si>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</si>
  <si>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</si>
  <si>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</si>
  <si>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</si>
  <si>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</si>
  <si>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</si>
  <si>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</si>
  <si>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</si>
  <si>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</si>
  <si>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</si>
  <si>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</si>
  <si>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</si>
  <si>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</si>
  <si>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</si>
  <si>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</si>
  <si>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</si>
  <si>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</si>
  <si>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</si>
  <si>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</si>
  <si>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</si>
  <si>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</si>
  <si>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</si>
  <si>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</si>
  <si>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</si>
  <si>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</si>
  <si>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</si>
  <si>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</si>
  <si>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</si>
  <si>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</si>
  <si>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</si>
  <si>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</si>
  <si>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</si>
  <si>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</si>
  <si>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</si>
  <si>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</si>
  <si>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</si>
  <si>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</si>
  <si>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</si>
  <si>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</si>
  <si>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</si>
  <si>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</si>
  <si>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</si>
  <si>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</si>
  <si>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</si>
  <si>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</si>
  <si>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</si>
  <si>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</si>
  <si>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</si>
  <si>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</si>
  <si>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</si>
  <si>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</si>
  <si>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</si>
  <si>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</si>
  <si>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</si>
  <si>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</si>
  <si>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</si>
  <si>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</si>
  <si>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</si>
  <si>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</si>
  <si>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</si>
  <si>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</si>
  <si>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</si>
  <si>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</si>
  <si>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</si>
  <si>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</si>
  <si>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</si>
  <si>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</si>
  <si>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</si>
  <si>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</si>
  <si>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</si>
  <si>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</si>
  <si>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</si>
  <si>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</si>
  <si>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</si>
  <si>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</si>
  <si>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</si>
  <si>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</si>
  <si>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</si>
  <si>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</si>
  <si>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</si>
  <si>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</si>
  <si>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</si>
  <si>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</si>
  <si>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</si>
  <si>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</si>
  <si>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</si>
  <si>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</si>
  <si>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</si>
  <si>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</si>
  <si>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</si>
  <si>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</si>
  <si>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</si>
  <si>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</si>
  <si>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</si>
  <si>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</si>
  <si>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</si>
  <si>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</si>
  <si>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</si>
  <si>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</si>
  <si>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</si>
  <si>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</si>
  <si>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</si>
  <si>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</si>
  <si>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</si>
  <si>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</si>
  <si>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</si>
  <si>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</si>
  <si>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</si>
  <si>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</si>
  <si>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</si>
  <si>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</si>
  <si>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</si>
  <si>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</si>
  <si>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</si>
  <si>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</si>
  <si>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</si>
  <si>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</si>
  <si>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</si>
  <si>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</si>
  <si>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</si>
  <si>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</si>
  <si>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</si>
  <si>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</si>
  <si>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</si>
  <si>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</si>
  <si>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</si>
  <si>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</si>
  <si>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</si>
  <si>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</si>
  <si>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</si>
  <si>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</si>
  <si>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</si>
  <si>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</si>
  <si>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</si>
  <si>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</si>
  <si>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</si>
  <si>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</si>
  <si>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</si>
  <si>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</si>
  <si>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</si>
  <si>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</si>
  <si>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</si>
  <si>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</si>
  <si>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</si>
  <si>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</si>
  <si>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</si>
  <si>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</si>
  <si>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</si>
  <si>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</si>
  <si>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</si>
  <si>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</si>
  <si>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</si>
  <si>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</si>
  <si>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</si>
  <si>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</si>
  <si>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</si>
  <si>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</si>
  <si>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</si>
  <si>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</si>
  <si>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</si>
  <si>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</si>
  <si>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</si>
  <si>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</si>
  <si>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</si>
  <si>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</si>
  <si>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</si>
  <si>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</si>
  <si>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</si>
  <si>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</si>
  <si>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</si>
  <si>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</si>
  <si>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</si>
  <si>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</si>
  <si>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</si>
  <si>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</si>
  <si>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</si>
  <si>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</si>
  <si>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</si>
  <si>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</si>
  <si>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</si>
  <si>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</si>
  <si>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</si>
  <si>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</si>
  <si>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</si>
  <si>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</si>
  <si>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</si>
  <si>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</si>
  <si>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</si>
  <si>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</si>
  <si>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</si>
  <si>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</si>
  <si>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</si>
  <si>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</si>
  <si>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</si>
  <si>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</si>
  <si>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</si>
  <si>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</si>
  <si>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</si>
  <si>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</si>
  <si>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</si>
  <si>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</si>
  <si>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</si>
  <si>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</si>
  <si>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</si>
  <si>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</si>
  <si>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</si>
  <si>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</si>
  <si>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</si>
  <si>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</si>
  <si>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</si>
  <si>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</si>
  <si>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</si>
  <si>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</si>
  <si>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</si>
  <si>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</si>
  <si>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</si>
  <si>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</si>
  <si>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</si>
  <si>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</si>
  <si>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</si>
  <si>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</si>
  <si>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</si>
  <si>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</si>
  <si>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</si>
  <si>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</si>
  <si>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</si>
  <si>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</si>
  <si>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</si>
  <si>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</si>
  <si>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</si>
  <si>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</si>
  <si>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</si>
  <si>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</si>
  <si>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</si>
  <si>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</si>
  <si>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</si>
  <si>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</si>
  <si>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</si>
  <si>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</si>
  <si>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</si>
  <si>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</si>
  <si>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</si>
  <si>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</si>
  <si>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</si>
  <si>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</si>
  <si>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</si>
  <si>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</si>
  <si>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</si>
  <si>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</si>
  <si>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</si>
  <si>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</si>
  <si>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</si>
  <si>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</si>
  <si>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</si>
  <si>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</si>
  <si>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</si>
  <si>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</si>
  <si>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</si>
  <si>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</si>
  <si>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</si>
  <si>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</si>
  <si>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</si>
  <si>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</si>
  <si>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</si>
  <si>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</si>
  <si>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</si>
  <si>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</si>
  <si>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</si>
  <si>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</si>
  <si>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</si>
  <si>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</si>
  <si>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</si>
  <si>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</si>
  <si>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</si>
  <si>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</si>
  <si>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</si>
  <si>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</si>
  <si>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</si>
  <si>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</si>
  <si>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</si>
  <si>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</si>
  <si>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</si>
  <si>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</si>
  <si>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</si>
  <si>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</si>
  <si>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</si>
  <si>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</si>
  <si>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</si>
  <si>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</si>
  <si>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</si>
  <si>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</si>
  <si>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</si>
  <si>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</si>
  <si>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</si>
  <si>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</si>
  <si>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</si>
  <si>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</si>
  <si>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</si>
  <si>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</si>
  <si>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</si>
  <si>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</si>
  <si>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</si>
  <si>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</si>
  <si>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</si>
  <si>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</si>
  <si>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</si>
  <si>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</si>
  <si>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</si>
  <si>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</si>
  <si>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</si>
  <si>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</si>
  <si>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</si>
  <si>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</si>
  <si>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</si>
  <si>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</si>
  <si>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</si>
  <si>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</si>
  <si>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</si>
  <si>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</si>
  <si>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</si>
  <si>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</si>
  <si>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</si>
  <si>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</si>
  <si>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</si>
  <si>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</si>
  <si>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</si>
  <si>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</si>
  <si>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</si>
  <si>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</si>
  <si>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</si>
  <si>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</si>
  <si>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</si>
  <si>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</si>
  <si>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</si>
  <si>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</si>
  <si>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</si>
  <si>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</si>
  <si>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</si>
  <si>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</si>
  <si>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</si>
  <si>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</si>
  <si>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</si>
  <si>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</si>
  <si>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</si>
  <si>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</si>
  <si>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</si>
  <si>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</si>
  <si>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</si>
  <si>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</si>
  <si>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</si>
  <si>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</si>
  <si>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</si>
  <si>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</si>
  <si>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</si>
  <si>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</si>
  <si>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</si>
  <si>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</si>
  <si>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</si>
  <si>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</si>
  <si>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</si>
  <si>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</si>
  <si>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</si>
  <si>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</si>
  <si>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</si>
  <si>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</si>
  <si>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</si>
  <si>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</si>
  <si>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</si>
  <si>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</si>
  <si>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</si>
  <si>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</si>
  <si>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</si>
  <si>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</si>
  <si>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</si>
  <si>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</si>
  <si>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</si>
  <si>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</si>
  <si>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</si>
  <si>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</si>
  <si>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</si>
  <si>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</si>
  <si>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</si>
  <si>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</si>
  <si>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</si>
  <si>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</si>
  <si>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</si>
  <si>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</si>
  <si>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</si>
  <si>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</si>
  <si>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</si>
  <si>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</si>
  <si>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</si>
  <si>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</si>
  <si>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</si>
  <si>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</si>
  <si>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</si>
  <si>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</si>
  <si>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</si>
  <si>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</si>
  <si>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</si>
  <si>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</si>
  <si>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</si>
  <si>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</si>
  <si>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</si>
  <si>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</si>
  <si>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</si>
  <si>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</si>
  <si>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</si>
  <si>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</si>
  <si>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</si>
  <si>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</si>
  <si>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</si>
  <si>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</si>
  <si>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</si>
  <si>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</si>
  <si>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</si>
  <si>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</si>
  <si>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</si>
  <si>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</si>
  <si>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</si>
  <si>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</si>
  <si>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</si>
  <si>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</si>
  <si>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</si>
  <si>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</si>
  <si>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</si>
  <si>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</si>
  <si>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</si>
  <si>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</si>
  <si>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</si>
  <si>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</si>
  <si>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</si>
  <si>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</si>
  <si>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</si>
  <si>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</si>
  <si>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</si>
  <si>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</si>
  <si>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</si>
  <si>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</si>
  <si>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</si>
  <si>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</si>
  <si>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</si>
  <si>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</si>
  <si>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</si>
  <si>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</si>
  <si>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</si>
  <si>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</si>
  <si>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</si>
  <si>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</si>
  <si>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</si>
  <si>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</si>
  <si>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</si>
  <si>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</si>
  <si>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</si>
  <si>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</si>
  <si>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</si>
  <si>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</si>
  <si>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</si>
  <si>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</si>
  <si>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</si>
  <si>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</si>
  <si>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</si>
  <si>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</si>
  <si>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</si>
  <si>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</si>
  <si>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</si>
  <si>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</si>
  <si>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</si>
  <si>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</si>
  <si>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</si>
  <si>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</si>
  <si>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</si>
  <si>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</si>
  <si>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</si>
  <si>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</si>
  <si>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</si>
  <si>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</si>
  <si>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</si>
  <si>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</si>
  <si>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</si>
  <si>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</si>
  <si>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</si>
  <si>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</si>
  <si>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</si>
  <si>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</si>
  <si>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</si>
  <si>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</si>
  <si>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</si>
  <si>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</si>
  <si>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</si>
  <si>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</si>
  <si>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</si>
  <si>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</si>
  <si>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</si>
  <si>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</si>
  <si>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</si>
  <si>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</si>
  <si>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</si>
  <si>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</si>
  <si>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</si>
  <si>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</si>
  <si>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</si>
  <si>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</si>
  <si>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</si>
  <si>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</si>
  <si>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</si>
  <si>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</si>
  <si>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</si>
  <si>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</si>
  <si>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</si>
  <si>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</si>
  <si>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</si>
  <si>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</si>
  <si>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</si>
  <si>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</si>
  <si>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</si>
  <si>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</si>
  <si>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</si>
  <si>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</si>
  <si>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</si>
  <si>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</si>
  <si>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</si>
  <si>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</si>
  <si>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</si>
  <si>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</si>
  <si>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</si>
  <si>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</si>
  <si>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</si>
  <si>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</si>
  <si>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</si>
  <si>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</si>
  <si>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</si>
  <si>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</si>
  <si>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</si>
  <si>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</si>
  <si>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</si>
  <si>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</si>
  <si>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</si>
  <si>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</si>
  <si>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</si>
  <si>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</si>
  <si>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</si>
  <si>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</si>
  <si>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</si>
  <si>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</si>
  <si>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</si>
  <si>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</si>
  <si>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</si>
  <si>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</si>
  <si>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</si>
  <si>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</si>
  <si>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</si>
  <si>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</si>
  <si>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</si>
  <si>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</si>
  <si>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</si>
  <si>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</si>
  <si>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</si>
  <si>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</si>
  <si>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</si>
  <si>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</si>
  <si>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</si>
  <si>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</si>
  <si>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</si>
  <si>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</si>
  <si>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</si>
  <si>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</si>
  <si>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</si>
  <si>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</si>
  <si>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</si>
  <si>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</si>
  <si>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</si>
  <si>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</si>
  <si>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</si>
  <si>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</si>
  <si>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</si>
  <si>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</si>
  <si>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</si>
  <si>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</si>
  <si>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</si>
  <si>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</si>
  <si>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</si>
  <si>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</si>
  <si>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</si>
  <si>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</si>
  <si>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</si>
  <si>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</si>
  <si>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</si>
  <si>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</si>
  <si>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</si>
  <si>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</si>
  <si>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</si>
  <si>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</si>
  <si>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</si>
  <si>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</si>
  <si>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</si>
  <si>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</si>
  <si>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</si>
  <si>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</si>
  <si>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</si>
  <si>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</si>
  <si>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</si>
  <si>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</si>
  <si>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</si>
  <si>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</si>
  <si>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</si>
  <si>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</si>
  <si>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</si>
  <si>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</si>
  <si>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</si>
  <si>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</si>
  <si>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</si>
  <si>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</si>
  <si>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</si>
  <si>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</si>
  <si>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</si>
  <si>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</si>
  <si>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</si>
  <si>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</si>
  <si>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</si>
  <si>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</si>
  <si>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</si>
  <si>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</si>
  <si>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</si>
  <si>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</si>
  <si>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</si>
  <si>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</si>
  <si>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</si>
  <si>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</si>
  <si>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</si>
  <si>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</si>
  <si>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</si>
  <si>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</si>
  <si>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</si>
  <si>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</si>
  <si>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</si>
  <si>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</si>
  <si>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</si>
  <si>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</si>
  <si>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</si>
  <si>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</si>
  <si>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</si>
  <si>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</si>
  <si>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</si>
  <si>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</si>
  <si>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</si>
  <si>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</si>
  <si>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</si>
  <si>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</si>
  <si>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</si>
  <si>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</si>
  <si>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</si>
  <si>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</si>
  <si>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</si>
  <si>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</si>
  <si>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</si>
  <si>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</si>
  <si>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</si>
  <si>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</si>
  <si>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</si>
  <si>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</si>
  <si>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</si>
  <si>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</si>
  <si>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</si>
  <si>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</si>
  <si>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</si>
  <si>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</si>
  <si>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</si>
  <si>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</si>
  <si>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</si>
  <si>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</si>
  <si>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</si>
  <si>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</si>
  <si>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</si>
  <si>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</si>
  <si>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</si>
  <si>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</si>
  <si>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</si>
  <si>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</si>
  <si>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</si>
  <si>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</si>
  <si>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</si>
  <si>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</si>
  <si>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</si>
  <si>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</si>
  <si>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</si>
  <si>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</si>
  <si>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</si>
  <si>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</si>
  <si>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</si>
  <si>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</si>
  <si>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</si>
  <si>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</si>
  <si>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</si>
  <si>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</si>
  <si>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</si>
  <si>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</si>
  <si>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</si>
  <si>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</si>
  <si>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</si>
  <si>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</si>
  <si>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</si>
  <si>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</si>
  <si>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</si>
  <si>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</si>
  <si>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</si>
  <si>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</si>
  <si>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</si>
  <si>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</si>
  <si>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</si>
  <si>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</si>
  <si>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</si>
  <si>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</si>
  <si>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</si>
  <si>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</si>
  <si>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</si>
  <si>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</si>
  <si>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</si>
  <si>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</si>
  <si>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</si>
  <si>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</si>
  <si>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</si>
  <si>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</si>
  <si>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</si>
  <si>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</si>
  <si>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</si>
  <si>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</si>
  <si>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</si>
  <si>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</si>
  <si>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</si>
  <si>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</si>
  <si>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</si>
  <si>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</si>
  <si>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</si>
  <si>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</si>
  <si>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</si>
  <si>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</si>
  <si>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</si>
  <si>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</si>
  <si>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</si>
  <si>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</si>
  <si>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</si>
  <si>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</si>
  <si>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</si>
  <si>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</si>
  <si>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</si>
  <si>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</si>
  <si>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</si>
  <si>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</si>
  <si>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</si>
  <si>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</si>
  <si>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</si>
  <si>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</si>
  <si>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</si>
  <si>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</si>
  <si>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</si>
  <si>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</si>
  <si>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</si>
  <si>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</si>
  <si>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</si>
  <si>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</si>
  <si>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</si>
  <si>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</si>
  <si>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</si>
  <si>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</si>
  <si>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</si>
  <si>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</si>
  <si>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</si>
  <si>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</si>
  <si>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</si>
  <si>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</si>
  <si>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</si>
  <si>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</si>
  <si>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</si>
  <si>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</si>
  <si>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</si>
  <si>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</si>
  <si>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</si>
  <si>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</si>
  <si>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</si>
  <si>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</si>
  <si>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</si>
  <si>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</si>
  <si>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</si>
  <si>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</si>
  <si>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</si>
  <si>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</si>
  <si>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</si>
  <si>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</si>
  <si>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</si>
  <si>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</si>
  <si>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</si>
  <si>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</si>
  <si>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</si>
  <si>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</si>
  <si>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</si>
  <si>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</si>
  <si>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</si>
  <si>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</si>
  <si>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</si>
  <si>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</si>
  <si>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</si>
  <si>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</si>
  <si>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</si>
  <si>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</si>
  <si>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</si>
  <si>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</si>
  <si>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</si>
  <si>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</si>
  <si>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</si>
  <si>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</si>
  <si>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</si>
  <si>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</si>
  <si>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</si>
  <si>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</si>
  <si>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</si>
  <si>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</si>
  <si>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</si>
  <si>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</si>
  <si>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</si>
  <si>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</si>
  <si>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</si>
  <si>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</si>
  <si>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</si>
  <si>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</si>
  <si>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</si>
  <si>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</si>
  <si>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</si>
  <si>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</si>
  <si>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</si>
  <si>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</si>
  <si>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</si>
  <si>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</si>
  <si>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</si>
  <si>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</si>
  <si>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</si>
  <si>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</si>
  <si>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</si>
  <si>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</si>
  <si>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</si>
  <si>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</si>
  <si>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</si>
  <si>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</si>
  <si>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</si>
  <si>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</si>
  <si>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</si>
  <si>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</si>
  <si>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</si>
  <si>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</si>
  <si>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</si>
  <si>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</si>
  <si>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</si>
  <si>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</si>
  <si>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</si>
  <si>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</si>
  <si>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</si>
  <si>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</si>
  <si>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</si>
  <si>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</si>
  <si>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</si>
  <si>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</si>
  <si>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</si>
  <si>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</si>
  <si>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</si>
  <si>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</si>
  <si>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</si>
  <si>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</si>
  <si>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</si>
  <si>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</si>
  <si>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</si>
  <si>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</si>
  <si>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</si>
  <si>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</si>
  <si>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</si>
  <si>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</si>
  <si>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</si>
  <si>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</si>
  <si>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</si>
  <si>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</si>
  <si>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</si>
  <si>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</si>
  <si>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</si>
  <si>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</si>
  <si>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</si>
  <si>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</si>
  <si>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</si>
  <si>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</si>
  <si>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</si>
  <si>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</si>
  <si>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</si>
  <si>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</si>
  <si>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</si>
  <si>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</si>
  <si>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</si>
  <si>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</si>
  <si>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</si>
  <si>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</si>
  <si>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</si>
  <si>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</si>
  <si>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</si>
  <si>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</si>
  <si>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</si>
  <si>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</si>
  <si>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</si>
  <si>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</si>
  <si>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</si>
  <si>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</si>
  <si>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</si>
  <si>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</si>
  <si>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</si>
  <si>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</si>
  <si>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</si>
  <si>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</si>
  <si>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</si>
  <si>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</si>
  <si>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</si>
  <si>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</si>
  <si>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</si>
  <si>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</si>
  <si>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</si>
  <si>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</si>
  <si>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</si>
  <si>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</si>
  <si>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</si>
  <si>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</si>
  <si>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</si>
  <si>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</si>
  <si>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</si>
  <si>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</si>
  <si>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</si>
  <si>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</si>
  <si>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</si>
  <si>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</si>
  <si>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</si>
  <si>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</si>
  <si>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</si>
  <si>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</si>
  <si>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</si>
  <si>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</si>
  <si>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</si>
  <si>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</si>
  <si>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</si>
  <si>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</si>
  <si>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</si>
  <si>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</si>
  <si>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</si>
  <si>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</si>
  <si>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</si>
  <si>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</si>
  <si>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</si>
  <si>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</si>
  <si>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</si>
  <si>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</si>
  <si>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</si>
  <si>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</si>
  <si>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</si>
  <si>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</si>
  <si>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</si>
  <si>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</si>
  <si>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</si>
  <si>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</si>
  <si>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</si>
  <si>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</si>
  <si>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</si>
  <si>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</si>
  <si>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</si>
  <si>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</si>
  <si>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</si>
  <si>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</si>
  <si>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</si>
  <si>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</si>
  <si>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</si>
  <si>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</si>
  <si>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</si>
  <si>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</si>
  <si>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</si>
  <si>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</si>
  <si>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</si>
  <si>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</si>
  <si>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</si>
  <si>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</si>
  <si>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</si>
  <si>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</si>
  <si>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</si>
  <si>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</si>
  <si>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</si>
  <si>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</si>
  <si>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</si>
  <si>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</si>
  <si>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</si>
  <si>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</si>
  <si>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</si>
  <si>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</si>
  <si>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</si>
  <si>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</si>
  <si>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</si>
  <si>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</si>
  <si>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</si>
  <si>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</si>
  <si>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</si>
  <si>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</si>
  <si>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</si>
  <si>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</si>
  <si>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</si>
  <si>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</si>
  <si>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</si>
  <si>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</si>
  <si>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</si>
  <si>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</si>
  <si>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</si>
  <si>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</si>
  <si>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</si>
  <si>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</si>
  <si>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</si>
  <si>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</si>
  <si>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</si>
  <si>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</si>
  <si>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</si>
  <si>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</si>
  <si>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</si>
  <si>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</si>
  <si>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</si>
  <si>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</si>
  <si>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</si>
  <si>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</si>
  <si>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</si>
  <si>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</si>
  <si>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</si>
  <si>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</si>
  <si>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</si>
  <si>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</si>
  <si>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</si>
  <si>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</si>
  <si>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</si>
  <si>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</si>
  <si>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</si>
  <si>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</si>
  <si>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</si>
  <si>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</si>
  <si>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</si>
  <si>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</si>
  <si>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</si>
  <si>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</si>
  <si>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</si>
  <si>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</si>
  <si>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</si>
  <si>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</si>
  <si>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</si>
  <si>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</si>
  <si>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</si>
  <si>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</si>
  <si>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</si>
  <si>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</si>
  <si>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</si>
  <si>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</si>
  <si>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</si>
  <si>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</si>
  <si>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</si>
  <si>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</si>
  <si>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</si>
  <si>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</si>
  <si>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</si>
  <si>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</si>
  <si>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</si>
  <si>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</si>
  <si>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</si>
  <si>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</si>
  <si>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</si>
  <si>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</si>
  <si>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</si>
  <si>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</si>
  <si>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</si>
  <si>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</si>
  <si>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</si>
  <si>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</si>
  <si>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</si>
  <si>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</si>
  <si>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</si>
  <si>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</si>
  <si>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</si>
  <si>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</si>
  <si>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</si>
  <si>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</si>
  <si>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</si>
  <si>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</si>
  <si>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</si>
  <si>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</si>
  <si>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</si>
  <si>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</si>
  <si>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</si>
  <si>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</si>
  <si>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</si>
  <si>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</si>
  <si>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</si>
  <si>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</si>
  <si>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</si>
  <si>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</si>
  <si>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</si>
  <si>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</si>
  <si>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</si>
  <si>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</si>
  <si>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</si>
  <si>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</si>
  <si>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</si>
  <si>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</si>
  <si>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</si>
  <si>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</si>
  <si>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</si>
  <si>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</si>
  <si>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</si>
  <si>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</si>
  <si>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</si>
  <si>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</si>
  <si>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</si>
  <si>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</si>
  <si>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</si>
  <si>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</si>
  <si>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</si>
  <si>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</si>
  <si>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</si>
  <si>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</si>
  <si>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</si>
  <si>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</si>
  <si>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</si>
  <si>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</si>
  <si>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</si>
  <si>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</si>
  <si>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</si>
  <si>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</si>
  <si>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</si>
  <si>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</si>
  <si>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</si>
  <si>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</si>
  <si>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</si>
  <si>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</si>
  <si>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</si>
  <si>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</si>
  <si>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</si>
  <si>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</si>
  <si>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</si>
  <si>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</si>
  <si>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</si>
  <si>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</si>
  <si>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</si>
  <si>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</si>
  <si>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</si>
  <si>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</si>
  <si>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</si>
  <si>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</si>
  <si>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</si>
  <si>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</si>
  <si>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</si>
  <si>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</si>
  <si>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</si>
  <si>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</si>
  <si>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</si>
  <si>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</si>
  <si>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</si>
  <si>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</si>
  <si>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</si>
  <si>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</si>
  <si>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</si>
  <si>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</si>
  <si>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</si>
  <si>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</si>
  <si>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</si>
  <si>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</si>
  <si>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</si>
  <si>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</si>
  <si>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</si>
  <si>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</si>
  <si>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</si>
  <si>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</si>
  <si>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</si>
  <si>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</si>
  <si>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</si>
  <si>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</si>
  <si>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</si>
  <si>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</si>
  <si>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</si>
  <si>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</si>
  <si>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</si>
  <si>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</si>
  <si>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</si>
  <si>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</si>
  <si>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</si>
  <si>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</si>
  <si>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</si>
  <si>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</si>
  <si>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</si>
  <si>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</si>
  <si>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</si>
  <si>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</si>
  <si>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</si>
  <si>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</si>
  <si>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</si>
  <si>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</si>
  <si>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</si>
  <si>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</si>
  <si>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</si>
  <si>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</si>
  <si>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</si>
  <si>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</si>
  <si>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</si>
  <si>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</si>
  <si>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</si>
  <si>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</si>
  <si>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</si>
  <si>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</si>
  <si>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</si>
  <si>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</si>
  <si>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</si>
  <si>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</si>
  <si>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</si>
  <si>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</si>
  <si>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</si>
  <si>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</si>
  <si>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</si>
  <si>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</si>
  <si>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</si>
  <si>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</si>
  <si>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</si>
  <si>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</si>
  <si>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</si>
  <si>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</si>
  <si>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</si>
  <si>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</si>
  <si>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</si>
  <si>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</si>
  <si>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</si>
  <si>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</si>
  <si>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</si>
  <si>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</si>
  <si>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</si>
  <si>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</si>
  <si>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</si>
  <si>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</si>
  <si>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</si>
  <si>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</si>
  <si>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</si>
  <si>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</si>
  <si>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</si>
  <si>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</si>
  <si>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</si>
  <si>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</si>
  <si>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</si>
  <si>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</si>
  <si>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</si>
  <si>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</si>
  <si>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</si>
  <si>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</si>
  <si>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</si>
  <si>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</si>
  <si>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</si>
  <si>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</si>
  <si>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</si>
  <si>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</si>
  <si>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</si>
  <si>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</si>
  <si>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</si>
  <si>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</si>
  <si>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</si>
  <si>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</si>
  <si>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</si>
  <si>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</si>
  <si>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</si>
  <si>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</si>
  <si>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</si>
  <si>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</si>
  <si>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</si>
  <si>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</si>
  <si>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</si>
  <si>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</si>
  <si>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</si>
  <si>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</si>
  <si>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</si>
  <si>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</si>
  <si>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</si>
  <si>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</si>
  <si>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</si>
  <si>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</si>
  <si>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</si>
  <si>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</si>
  <si>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</si>
  <si>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</si>
  <si>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</si>
  <si>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</si>
  <si>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</si>
  <si>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</si>
  <si>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</si>
  <si>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</si>
  <si>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</si>
  <si>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</si>
  <si>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</si>
  <si>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</si>
  <si>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</si>
  <si>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</si>
  <si>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</si>
  <si>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</si>
  <si>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</si>
  <si>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</si>
  <si>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</si>
  <si>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</si>
  <si>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</si>
  <si>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</si>
  <si>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</si>
  <si>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</si>
  <si>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</si>
  <si>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</si>
  <si>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</si>
  <si>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</si>
  <si>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</si>
  <si>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</si>
  <si>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</si>
  <si>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</si>
  <si>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</si>
  <si>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</si>
  <si>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</si>
  <si>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</si>
  <si>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</si>
  <si>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</si>
  <si>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</si>
  <si>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</si>
  <si>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</si>
  <si>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</si>
  <si>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</si>
  <si>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</si>
  <si>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</si>
  <si>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</si>
  <si>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</si>
  <si>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</si>
  <si>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</si>
  <si>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</si>
  <si>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</si>
  <si>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</si>
  <si>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</si>
  <si>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</si>
  <si>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</si>
  <si>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</si>
  <si>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</si>
  <si>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</si>
  <si>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</si>
  <si>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</si>
  <si>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</si>
  <si>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</si>
  <si>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</si>
  <si>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</si>
  <si>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</si>
  <si>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</si>
  <si>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</si>
  <si>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</si>
  <si>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</si>
  <si>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</si>
  <si>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</si>
  <si>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</si>
  <si>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</si>
  <si>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</si>
  <si>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</si>
  <si>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</si>
  <si>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</si>
  <si>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</si>
  <si>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</si>
  <si>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</si>
  <si>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</si>
  <si>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</si>
  <si>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</si>
  <si>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</si>
  <si>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</si>
  <si>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</si>
  <si>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</si>
  <si>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</si>
  <si>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</si>
  <si>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</si>
  <si>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</si>
  <si>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</si>
  <si>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</si>
  <si>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</si>
  <si>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</si>
  <si>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</si>
  <si>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</si>
  <si>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</si>
  <si>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</si>
  <si>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</si>
  <si>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</si>
  <si>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</si>
  <si>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</si>
  <si>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</si>
  <si>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</si>
  <si>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</si>
  <si>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</si>
  <si>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</si>
  <si>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</si>
  <si>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</si>
  <si>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</si>
  <si>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</si>
  <si>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</si>
  <si>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</si>
  <si>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</si>
  <si>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</si>
  <si>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</si>
  <si>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</si>
  <si>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</si>
  <si>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</si>
  <si>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</si>
  <si>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</si>
  <si>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</si>
  <si>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</si>
  <si>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</si>
  <si>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</si>
  <si>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</si>
  <si>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</si>
  <si>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</si>
  <si>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</si>
  <si>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</si>
  <si>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</si>
  <si>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</si>
  <si>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</si>
  <si>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</si>
  <si>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</si>
  <si>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</si>
  <si>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</si>
  <si>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</si>
  <si>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</si>
  <si>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</si>
  <si>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</si>
  <si>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</si>
  <si>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</si>
  <si>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</si>
  <si>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</si>
  <si>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</si>
  <si>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</si>
  <si>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</si>
  <si>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</si>
  <si>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</si>
  <si>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</si>
  <si>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</si>
  <si>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</si>
  <si>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</si>
  <si>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</si>
  <si>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</si>
  <si>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</si>
  <si>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</si>
  <si>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</si>
  <si>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</si>
  <si>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</si>
  <si>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</si>
  <si>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</si>
  <si>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</si>
  <si>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</si>
  <si>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</si>
  <si>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</si>
  <si>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</si>
  <si>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</si>
  <si>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</si>
  <si>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</si>
  <si>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</si>
  <si>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</si>
  <si>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</si>
  <si>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</si>
  <si>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</si>
  <si>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</si>
  <si>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</si>
  <si>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</si>
  <si>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</si>
  <si>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</si>
  <si>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</si>
  <si>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</si>
  <si>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</si>
  <si>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</si>
  <si>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</si>
  <si>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</si>
  <si>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</si>
  <si>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</si>
  <si>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</si>
  <si>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</si>
  <si>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</si>
  <si>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</si>
  <si>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</si>
  <si>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</si>
  <si>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</si>
  <si>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</si>
  <si>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</si>
  <si>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</si>
  <si>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</si>
  <si>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</si>
  <si>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</si>
  <si>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</si>
  <si>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</si>
  <si>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</si>
  <si>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</si>
  <si>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</si>
  <si>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</si>
  <si>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</si>
  <si>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</si>
  <si>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</si>
  <si>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</si>
  <si>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</si>
  <si>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</si>
  <si>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</si>
  <si>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</si>
  <si>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</si>
  <si>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</si>
  <si>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</si>
  <si>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</si>
  <si>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</si>
  <si>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</si>
  <si>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</si>
  <si>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</si>
  <si>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</si>
  <si>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</si>
  <si>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</si>
  <si>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</si>
  <si>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</si>
  <si>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</si>
  <si>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</si>
  <si>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</si>
  <si>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</si>
  <si>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</si>
  <si>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</si>
  <si>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</si>
  <si>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</si>
  <si>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</si>
  <si>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</si>
  <si>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</si>
  <si>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</si>
  <si>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</si>
  <si>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</si>
  <si>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</si>
  <si>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</si>
  <si>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</si>
  <si>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</si>
  <si>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</si>
  <si>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</si>
  <si>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</si>
  <si>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</si>
  <si>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</si>
  <si>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</si>
  <si>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</si>
  <si>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</si>
  <si>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</si>
  <si>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</si>
  <si>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</si>
  <si>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</si>
  <si>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</si>
  <si>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</si>
  <si>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</si>
  <si>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</si>
  <si>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</si>
  <si>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</si>
  <si>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</si>
  <si>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</si>
  <si>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</si>
  <si>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</si>
  <si>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</si>
  <si>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</si>
  <si>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</si>
  <si>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</si>
  <si>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</si>
  <si>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</si>
  <si>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</si>
  <si>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</si>
  <si>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</si>
  <si>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</si>
  <si>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</si>
  <si>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</si>
  <si>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</si>
  <si>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</si>
  <si>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</si>
  <si>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</si>
  <si>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</si>
  <si>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</si>
  <si>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</si>
  <si>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</si>
  <si>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</si>
  <si>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</si>
  <si>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</si>
  <si>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</si>
  <si>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</si>
  <si>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</si>
  <si>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</si>
  <si>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</si>
  <si>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</si>
  <si>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</si>
  <si>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</si>
  <si>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</si>
  <si>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</si>
  <si>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</si>
  <si>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</si>
  <si>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</si>
  <si>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</si>
  <si>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</si>
  <si>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</si>
  <si>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</si>
  <si>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</si>
  <si>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</si>
  <si>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</si>
  <si>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</si>
  <si>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</si>
  <si>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</si>
  <si>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</si>
  <si>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</si>
  <si>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</si>
  <si>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</si>
  <si>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</si>
  <si>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</si>
  <si>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</si>
  <si>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</si>
  <si>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</si>
  <si>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</si>
  <si>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</si>
  <si>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</si>
  <si>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</si>
  <si>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</si>
  <si>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</si>
  <si>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</si>
  <si>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</si>
  <si>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</si>
  <si>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</si>
  <si>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</si>
  <si>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</si>
  <si>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</si>
  <si>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</si>
  <si>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</si>
  <si>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</si>
  <si>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</si>
  <si>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</si>
  <si>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</si>
  <si>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</si>
  <si>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</si>
  <si>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</si>
  <si>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</si>
  <si>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</si>
  <si>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</si>
  <si>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</si>
  <si>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</si>
  <si>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</si>
  <si>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</si>
  <si>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</si>
  <si>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</si>
  <si>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</si>
  <si>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</si>
  <si>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</si>
  <si>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</si>
  <si>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</si>
  <si>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</si>
  <si>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</si>
  <si>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</si>
  <si>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</si>
  <si>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</si>
  <si>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</si>
  <si>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</si>
  <si>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</si>
  <si>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</si>
  <si>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</si>
  <si>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</si>
  <si>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</si>
  <si>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</si>
  <si>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</si>
  <si>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</si>
  <si>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</si>
  <si>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</si>
  <si>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</si>
  <si>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</si>
  <si>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</si>
  <si>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</si>
  <si>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</si>
  <si>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</si>
  <si>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</si>
  <si>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</si>
  <si>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</si>
  <si>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</si>
  <si>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</si>
  <si>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</si>
  <si>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</si>
  <si>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</si>
  <si>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</si>
  <si>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</si>
  <si>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</si>
  <si>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</si>
  <si>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</si>
  <si>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</si>
  <si>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</si>
  <si>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</si>
  <si>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</si>
  <si>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</si>
  <si>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</si>
  <si>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</si>
  <si>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</si>
  <si>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</si>
  <si>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</si>
  <si>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</si>
  <si>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</si>
  <si>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</si>
  <si>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</si>
  <si>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</si>
  <si>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</si>
  <si>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</si>
  <si>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</si>
  <si>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</si>
  <si>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</si>
  <si>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</si>
  <si>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</si>
  <si>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</si>
  <si>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</si>
  <si>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</si>
  <si>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</si>
  <si>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</si>
  <si>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</si>
  <si>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</si>
  <si>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</si>
  <si>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</si>
  <si>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</si>
  <si>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</si>
  <si>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</si>
  <si>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</si>
  <si>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</si>
  <si>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</si>
  <si>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</si>
  <si>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</si>
  <si>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</si>
  <si>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</si>
  <si>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</si>
  <si>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</si>
  <si>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</si>
  <si>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</si>
  <si>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</si>
  <si>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</si>
  <si>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</si>
  <si>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</si>
  <si>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</si>
  <si>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</si>
  <si>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</si>
  <si>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</si>
  <si>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</si>
  <si>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</si>
  <si>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</si>
  <si>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</si>
  <si>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</si>
  <si>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</si>
  <si>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</si>
  <si>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</si>
  <si>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</si>
  <si>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</si>
  <si>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</si>
  <si>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</si>
  <si>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</si>
  <si>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</si>
  <si>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</si>
  <si>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</si>
  <si>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</si>
  <si>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</si>
  <si>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</si>
  <si>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</si>
  <si>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</si>
  <si>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</si>
  <si>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</si>
  <si>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</si>
  <si>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</si>
  <si>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</si>
  <si>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</si>
  <si>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</si>
  <si>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</si>
  <si>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</si>
  <si>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</si>
  <si>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</si>
  <si>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</si>
  <si>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</si>
  <si>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</si>
  <si>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</si>
  <si>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</si>
  <si>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</si>
  <si>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</si>
  <si>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</si>
  <si>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</si>
  <si>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</si>
  <si>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</si>
  <si>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</si>
  <si>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</si>
  <si>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</si>
  <si>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</si>
  <si>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</si>
  <si>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</si>
  <si>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</si>
  <si>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</si>
  <si>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</si>
  <si>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</si>
  <si>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</si>
  <si>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</si>
  <si>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</si>
  <si>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</si>
  <si>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</si>
  <si>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</si>
  <si>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</si>
  <si>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</si>
  <si>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</si>
  <si>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</si>
  <si>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</si>
  <si>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</si>
  <si>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</si>
  <si>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</si>
  <si>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</si>
  <si>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</si>
  <si>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</si>
  <si>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</si>
  <si>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</si>
  <si>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</si>
  <si>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</si>
  <si>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</si>
  <si>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</si>
  <si>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</si>
  <si>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</si>
  <si>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</si>
  <si>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</si>
  <si>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</si>
  <si>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</si>
  <si>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</si>
  <si>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</si>
  <si>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</si>
  <si>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</si>
  <si>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</si>
  <si>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</si>
  <si>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</si>
  <si>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</si>
  <si>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</si>
  <si>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</si>
  <si>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</si>
  <si>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</si>
  <si>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</si>
  <si>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</si>
  <si>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</si>
  <si>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</si>
  <si>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</si>
  <si>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</si>
  <si>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</si>
  <si>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</si>
  <si>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</si>
  <si>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</si>
  <si>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</si>
  <si>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</si>
  <si>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</si>
  <si>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</si>
  <si>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</si>
  <si>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</si>
  <si>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</si>
  <si>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</si>
  <si>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</si>
  <si>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</si>
  <si>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</si>
  <si>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</si>
  <si>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</si>
  <si>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</si>
  <si>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</si>
  <si>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</si>
  <si>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</si>
  <si>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</si>
  <si>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</si>
  <si>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</si>
  <si>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</si>
  <si>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</si>
  <si>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</si>
  <si>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</si>
  <si>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</si>
  <si>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</si>
  <si>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</si>
  <si>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</si>
  <si>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</si>
  <si>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</si>
  <si>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</si>
  <si>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</si>
  <si>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</si>
  <si>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</si>
  <si>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</si>
  <si>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</si>
  <si>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</si>
  <si>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</si>
  <si>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</si>
  <si>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</si>
  <si>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</si>
  <si>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</si>
  <si>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</si>
  <si>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</si>
  <si>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</si>
  <si>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</si>
  <si>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</si>
  <si>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</si>
  <si>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</si>
  <si>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</si>
  <si>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</si>
  <si>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</si>
  <si>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</si>
  <si>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</si>
  <si>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</si>
  <si>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</si>
  <si>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</si>
  <si>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</si>
  <si>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</si>
  <si>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</si>
  <si>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</si>
  <si>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</si>
  <si>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</si>
  <si>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</si>
  <si>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</si>
  <si>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</si>
  <si>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</si>
  <si>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</si>
  <si>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</si>
  <si>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</si>
  <si>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</si>
  <si>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</si>
  <si>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</si>
  <si>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</si>
  <si>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</si>
  <si>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</si>
  <si>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</si>
  <si>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</si>
  <si>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</si>
  <si>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</si>
  <si>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</si>
  <si>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</si>
  <si>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</si>
  <si>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</si>
  <si>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</si>
  <si>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</si>
  <si>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</si>
  <si>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</si>
  <si>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</si>
  <si>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</si>
  <si>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</si>
  <si>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</si>
  <si>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</si>
  <si>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</si>
  <si>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</si>
  <si>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</si>
  <si>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</si>
  <si>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</si>
  <si>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</si>
  <si>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</si>
  <si>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</si>
  <si>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</si>
  <si>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</si>
  <si>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</si>
  <si>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</si>
  <si>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</si>
  <si>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</si>
  <si>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</si>
  <si>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</si>
  <si>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</si>
  <si>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</si>
  <si>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</si>
  <si>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</si>
  <si>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</si>
  <si>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</si>
  <si>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</si>
  <si>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</si>
  <si>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</si>
  <si>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</si>
  <si>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</si>
  <si>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</si>
  <si>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</si>
  <si>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</si>
  <si>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</si>
  <si>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</si>
  <si>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</si>
  <si>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</si>
  <si>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</si>
  <si>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</si>
  <si>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</si>
  <si>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</si>
  <si>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</si>
  <si>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</si>
  <si>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</si>
  <si>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</si>
  <si>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</si>
  <si>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</si>
  <si>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</si>
  <si>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</si>
  <si>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</si>
  <si>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</si>
  <si>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</si>
  <si>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</si>
  <si>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</si>
  <si>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</si>
  <si>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</si>
  <si>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</si>
  <si>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</si>
  <si>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</si>
  <si>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</si>
  <si>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</si>
  <si>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</si>
  <si>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</si>
  <si>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</si>
  <si>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</si>
  <si>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</si>
  <si>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</si>
  <si>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</si>
  <si>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</si>
  <si>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</si>
  <si>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</si>
  <si>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</si>
  <si>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</si>
  <si>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</si>
  <si>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</si>
  <si>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</si>
  <si>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</si>
  <si>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</si>
  <si>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</si>
  <si>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</si>
  <si>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</si>
  <si>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</si>
  <si>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</si>
  <si>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</si>
  <si>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</si>
  <si>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</si>
  <si>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</si>
  <si>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</si>
  <si>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</si>
  <si>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</si>
  <si>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</si>
  <si>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</si>
  <si>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</si>
  <si>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</si>
  <si>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</si>
  <si>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</si>
  <si>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</si>
  <si>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</si>
  <si>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</si>
  <si>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</si>
  <si>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</si>
  <si>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</si>
  <si>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</si>
  <si>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</si>
  <si>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</si>
  <si>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</si>
  <si>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</si>
  <si>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</si>
  <si>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</si>
  <si>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</si>
  <si>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</si>
  <si>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</si>
  <si>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</si>
  <si>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</si>
  <si>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</si>
  <si>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</si>
  <si>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</si>
  <si>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</si>
  <si>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</si>
  <si>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</si>
  <si>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</si>
  <si>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</si>
  <si>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</si>
  <si>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</si>
  <si>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</si>
  <si>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</si>
  <si>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</si>
  <si>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</si>
  <si>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</si>
  <si>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</si>
  <si>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</si>
  <si>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</si>
  <si>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</si>
  <si>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</si>
  <si>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</si>
  <si>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</si>
  <si>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</si>
  <si>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</si>
  <si>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</si>
  <si>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</si>
  <si>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</si>
  <si>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</si>
  <si>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</si>
  <si>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</si>
  <si>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</si>
  <si>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</si>
  <si>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</si>
  <si>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</si>
  <si>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</si>
  <si>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</si>
  <si>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</si>
  <si>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</si>
  <si>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</si>
  <si>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</si>
  <si>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</si>
  <si>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</si>
  <si>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</si>
  <si>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</si>
  <si>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</si>
  <si>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</si>
  <si>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</si>
  <si>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</si>
  <si>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</si>
  <si>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</si>
  <si>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</si>
  <si>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</si>
  <si>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</si>
  <si>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</si>
  <si>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</si>
  <si>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</si>
  <si>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</si>
  <si>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</si>
  <si>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</si>
  <si>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</si>
  <si>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</si>
  <si>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</si>
  <si>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</si>
  <si>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</si>
  <si>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</si>
  <si>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</si>
  <si>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</si>
  <si>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</si>
  <si>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</si>
  <si>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</si>
  <si>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</si>
  <si>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</si>
  <si>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</si>
  <si>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</si>
  <si>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</si>
  <si>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</si>
  <si>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</si>
  <si>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</si>
  <si>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</si>
  <si>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</si>
  <si>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</si>
  <si>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</si>
  <si>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</si>
  <si>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</si>
  <si>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</si>
  <si>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</si>
  <si>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</si>
  <si>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</si>
  <si>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</si>
  <si>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</si>
  <si>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</si>
  <si>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</si>
  <si>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</si>
  <si>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</si>
  <si>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</si>
  <si>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</si>
  <si>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</si>
  <si>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</si>
  <si>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</si>
  <si>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</si>
  <si>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</si>
  <si>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</si>
  <si>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</si>
  <si>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</si>
  <si>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</si>
  <si>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</si>
  <si>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</si>
  <si>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</si>
  <si>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</si>
  <si>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</si>
  <si>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</si>
  <si>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</si>
  <si>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</si>
  <si>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</si>
  <si>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</si>
  <si>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</si>
  <si>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</si>
  <si>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</si>
  <si>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</si>
  <si>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</si>
  <si>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</si>
  <si>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</si>
  <si>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</si>
  <si>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</si>
  <si>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</si>
  <si>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</si>
  <si>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</si>
  <si>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</si>
  <si>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</si>
  <si>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</si>
  <si>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</si>
  <si>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</si>
  <si>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</si>
  <si>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</si>
  <si>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</si>
  <si>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</si>
  <si>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</si>
  <si>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</si>
  <si>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</si>
  <si>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</si>
  <si>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</si>
  <si>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</si>
  <si>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</si>
  <si>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</si>
  <si>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</si>
  <si>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</si>
  <si>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</si>
  <si>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</si>
  <si>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</si>
  <si>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</si>
  <si>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</si>
  <si>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</si>
  <si>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</si>
  <si>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</si>
  <si>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</si>
  <si>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</si>
  <si>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</si>
  <si>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</si>
  <si>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</si>
  <si>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</si>
  <si>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</si>
  <si>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</si>
  <si>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</si>
  <si>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</si>
  <si>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</si>
  <si>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</si>
  <si>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</si>
  <si>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</si>
  <si>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</si>
  <si>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</si>
  <si>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</si>
  <si>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</si>
  <si>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</si>
  <si>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</si>
  <si>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</si>
  <si>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</si>
  <si>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</si>
  <si>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</si>
  <si>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</si>
  <si>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</si>
  <si>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</si>
  <si>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</si>
  <si>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</si>
  <si>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</si>
  <si>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</si>
  <si>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</si>
  <si>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</si>
  <si>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</si>
  <si>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</si>
  <si>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</si>
  <si>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</si>
  <si>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</si>
  <si>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</si>
  <si>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</si>
  <si>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</si>
  <si>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</si>
  <si>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</si>
  <si>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</si>
  <si>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</si>
  <si>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</si>
  <si>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</si>
  <si>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</si>
  <si>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</si>
  <si>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</si>
  <si>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</si>
  <si>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</si>
  <si>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</si>
  <si>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</si>
  <si>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</si>
  <si>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</si>
  <si>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</si>
  <si>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</si>
  <si>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</si>
  <si>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</si>
  <si>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</si>
  <si>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</si>
  <si>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</si>
  <si>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</si>
  <si>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</si>
  <si>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</si>
  <si>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</si>
  <si>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</si>
  <si>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</si>
  <si>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</si>
  <si>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</si>
  <si>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</si>
  <si>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</si>
  <si>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</si>
  <si>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</si>
  <si>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</si>
  <si>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</si>
  <si>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</si>
  <si>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</si>
  <si>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</si>
  <si>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</si>
  <si>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</si>
  <si>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</si>
  <si>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</si>
  <si>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</si>
  <si>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</si>
  <si>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</si>
  <si>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</si>
  <si>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</si>
  <si>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</si>
  <si>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</si>
  <si>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</si>
  <si>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</si>
  <si>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</si>
  <si>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</si>
  <si>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</si>
  <si>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</si>
  <si>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</si>
  <si>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</si>
  <si>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</si>
  <si>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</si>
  <si>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</si>
  <si>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</si>
  <si>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</si>
  <si>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</si>
  <si>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</si>
  <si>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</si>
  <si>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</si>
  <si>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</si>
  <si>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</si>
  <si>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</si>
  <si>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</si>
  <si>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</si>
  <si>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</si>
  <si>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</si>
  <si>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</si>
  <si>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</si>
  <si>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</si>
  <si>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</si>
  <si>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</si>
  <si>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</si>
  <si>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</si>
  <si>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</si>
  <si>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</si>
  <si>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</si>
  <si>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</si>
  <si>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</si>
  <si>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</si>
  <si>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</si>
  <si>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</si>
  <si>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</si>
  <si>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</si>
  <si>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</si>
  <si>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</si>
  <si>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</si>
  <si>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</si>
  <si>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</si>
  <si>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</si>
  <si>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</si>
  <si>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</si>
  <si>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</si>
  <si>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</si>
  <si>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</si>
  <si>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</si>
  <si>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</si>
  <si>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</si>
  <si>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</si>
  <si>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</si>
  <si>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</si>
  <si>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</si>
  <si>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</si>
  <si>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</si>
  <si>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</si>
  <si>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</si>
  <si>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</si>
  <si>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</si>
  <si>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</si>
  <si>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</si>
  <si>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</si>
  <si>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</si>
  <si>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</si>
  <si>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</si>
  <si>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</si>
  <si>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</si>
  <si>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</si>
  <si>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</si>
  <si>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</si>
  <si>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</si>
  <si>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</si>
  <si>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</si>
  <si>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</si>
  <si>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</si>
  <si>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</si>
  <si>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</si>
  <si>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</si>
  <si>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</si>
  <si>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</si>
  <si>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</si>
  <si>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</si>
  <si>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</si>
  <si>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</si>
  <si>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</si>
  <si>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</si>
  <si>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</si>
  <si>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</si>
  <si>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</si>
  <si>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</si>
  <si>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</si>
  <si>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</si>
  <si>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</si>
  <si>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</si>
  <si>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</si>
  <si>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</si>
  <si>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</si>
  <si>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</si>
  <si>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</si>
  <si>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</si>
  <si>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</si>
  <si>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</si>
  <si>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</si>
  <si>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</si>
  <si>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</si>
  <si>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</si>
  <si>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</si>
  <si>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</si>
  <si>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</si>
  <si>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</si>
  <si>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</si>
  <si>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</si>
  <si>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</si>
  <si>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</si>
  <si>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</si>
  <si>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</si>
  <si>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</si>
  <si>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</si>
  <si>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</si>
  <si>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</si>
  <si>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</si>
  <si>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</si>
  <si>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</si>
  <si>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</si>
  <si>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</si>
  <si>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</si>
  <si>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</si>
  <si>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</si>
  <si>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</si>
  <si>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</si>
  <si>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</si>
  <si>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</si>
  <si>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</si>
  <si>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</si>
  <si>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</si>
  <si>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</si>
  <si>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</si>
  <si>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</si>
  <si>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</si>
  <si>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</si>
  <si>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</si>
  <si>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</si>
  <si>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</si>
  <si>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</si>
  <si>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</si>
  <si>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</si>
  <si>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</si>
  <si>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</si>
  <si>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</si>
  <si>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</si>
  <si>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</si>
  <si>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</si>
  <si>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</si>
  <si>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</si>
  <si>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</si>
  <si>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</si>
  <si>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</si>
  <si>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</si>
  <si>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</si>
  <si>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</si>
  <si>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</si>
  <si>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</si>
  <si>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</si>
  <si>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</si>
  <si>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</si>
  <si>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</si>
  <si>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</si>
  <si>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</si>
  <si>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</si>
  <si>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</si>
  <si>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</si>
  <si>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</si>
  <si>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</si>
  <si>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</si>
  <si>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</si>
  <si>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</si>
  <si>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</si>
  <si>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</si>
  <si>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</si>
  <si>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</si>
  <si>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</si>
  <si>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</si>
  <si>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</si>
  <si>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</si>
  <si>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</si>
  <si>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</si>
  <si>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</si>
  <si>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</si>
  <si>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</si>
  <si>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</si>
  <si>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</si>
  <si>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</si>
  <si>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</si>
  <si>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</si>
  <si>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</si>
  <si>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</si>
  <si>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</si>
  <si>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</si>
  <si>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</si>
  <si>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</si>
  <si>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</si>
  <si>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</si>
  <si>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</si>
  <si>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</si>
  <si>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</si>
  <si>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</si>
  <si>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</si>
  <si>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</si>
  <si>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</si>
  <si>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</si>
  <si>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</si>
  <si>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</si>
  <si>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</si>
  <si>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</si>
  <si>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</si>
  <si>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</si>
  <si>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</si>
  <si>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</si>
  <si>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</si>
  <si>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</si>
  <si>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</si>
  <si>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</si>
  <si>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</si>
  <si>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</si>
  <si>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</si>
  <si>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</si>
  <si>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</si>
  <si>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</si>
  <si>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</si>
  <si>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</si>
  <si>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</si>
  <si>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</si>
  <si>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</si>
  <si>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</si>
  <si>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</si>
  <si>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</si>
  <si>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</si>
  <si>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</si>
  <si>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</si>
  <si>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</si>
  <si>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</si>
  <si>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</si>
  <si>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</si>
  <si>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</si>
  <si>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</si>
  <si>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</si>
  <si>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</si>
  <si>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</si>
  <si>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</si>
  <si>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</si>
  <si>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</si>
  <si>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</si>
  <si>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</si>
  <si>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</si>
  <si>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</si>
  <si>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</si>
  <si>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</si>
  <si>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</si>
  <si>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</si>
  <si>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</si>
  <si>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</si>
  <si>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</si>
  <si>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</si>
  <si>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</si>
  <si>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</si>
  <si>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</si>
  <si>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</si>
  <si>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</si>
  <si>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</si>
  <si>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</si>
  <si>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</si>
  <si>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</si>
  <si>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</si>
  <si>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</si>
  <si>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</si>
  <si>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</si>
  <si>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</si>
  <si>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</si>
  <si>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</si>
  <si>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</si>
  <si>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</si>
  <si>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</si>
  <si>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</si>
  <si>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</si>
  <si>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</si>
  <si>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</si>
  <si>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</si>
  <si>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</si>
  <si>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</si>
  <si>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</si>
  <si>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</si>
  <si>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</si>
  <si>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</si>
  <si>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</si>
  <si>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</si>
  <si>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</si>
  <si>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</si>
  <si>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</si>
  <si>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</si>
  <si>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</si>
  <si>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</si>
  <si>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</si>
  <si>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</si>
  <si>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</si>
  <si>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</si>
  <si>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</si>
  <si>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</si>
  <si>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</si>
  <si>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</si>
  <si>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</si>
  <si>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</si>
  <si>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</si>
  <si>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</si>
  <si>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</si>
  <si>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</si>
  <si>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</si>
  <si>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</si>
  <si>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</si>
  <si>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</si>
  <si>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</si>
  <si>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</si>
  <si>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</si>
  <si>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</si>
  <si>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</si>
  <si>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</si>
  <si>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</si>
  <si>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</si>
  <si>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</si>
  <si>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</si>
  <si>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</si>
  <si>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</si>
  <si>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</si>
  <si>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</si>
  <si>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</si>
  <si>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</si>
  <si>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</si>
  <si>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</si>
  <si>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</si>
  <si>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</si>
  <si>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</si>
  <si>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</si>
  <si>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</si>
  <si>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</si>
  <si>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</si>
  <si>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</si>
  <si>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</si>
  <si>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</si>
  <si>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</si>
  <si>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</si>
  <si>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</si>
  <si>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</si>
  <si>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</si>
  <si>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</si>
  <si>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</si>
  <si>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</si>
  <si>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</si>
  <si>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</si>
  <si>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</si>
  <si>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</si>
  <si>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</si>
  <si>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</si>
  <si>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</si>
  <si>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</si>
  <si>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</si>
  <si>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</si>
  <si>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</si>
  <si>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</si>
  <si>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</si>
  <si>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</si>
  <si>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</si>
  <si>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</si>
  <si>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</si>
  <si>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</si>
  <si>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</si>
  <si>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</si>
  <si>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</si>
  <si>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</si>
  <si>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</si>
  <si>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</si>
  <si>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</si>
  <si>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</si>
  <si>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</si>
  <si>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</si>
  <si>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</si>
  <si>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</si>
  <si>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</si>
  <si>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</si>
  <si>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</si>
  <si>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</si>
  <si>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</si>
  <si>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</si>
  <si>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</si>
  <si>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</si>
  <si>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</si>
  <si>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</si>
  <si>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</si>
  <si>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</si>
  <si>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</si>
  <si>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</si>
  <si>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</si>
  <si>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</si>
  <si>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</si>
  <si>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</si>
  <si>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</si>
  <si>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</si>
  <si>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</si>
  <si>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</si>
  <si>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</si>
  <si>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</si>
  <si>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</si>
  <si>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</si>
  <si>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</si>
  <si>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</si>
  <si>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</si>
  <si>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</si>
  <si>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</si>
  <si>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</si>
  <si>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</si>
  <si>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</si>
  <si>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</si>
  <si>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</si>
  <si>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</si>
  <si>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</si>
  <si>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</si>
  <si>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</si>
  <si>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</si>
  <si>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</si>
  <si>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</si>
  <si>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</si>
  <si>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</si>
  <si>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</si>
  <si>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</si>
  <si>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</si>
  <si>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</si>
  <si>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</si>
  <si>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</si>
  <si>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</si>
  <si>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</si>
  <si>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</si>
  <si>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</si>
  <si>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</si>
  <si>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</si>
  <si>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</si>
  <si>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</si>
  <si>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</si>
  <si>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</si>
  <si>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</si>
  <si>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</si>
  <si>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</si>
  <si>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</si>
  <si>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</si>
  <si>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</si>
  <si>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</si>
  <si>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</si>
  <si>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</si>
  <si>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</si>
  <si>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</si>
  <si>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</si>
  <si>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</si>
  <si>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</si>
  <si>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</si>
  <si>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</si>
  <si>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</si>
  <si>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</si>
  <si>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</si>
  <si>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</si>
  <si>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</si>
  <si>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</si>
  <si>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</si>
  <si>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</si>
  <si>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</si>
  <si>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</si>
  <si>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</si>
  <si>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</si>
  <si>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</si>
  <si>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</si>
  <si>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</si>
  <si>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</si>
  <si>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</si>
  <si>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</si>
  <si>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</si>
  <si>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</si>
  <si>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</si>
  <si>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</si>
  <si>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</si>
  <si>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</si>
  <si>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</si>
  <si>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</si>
  <si>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</si>
  <si>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</si>
  <si>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</si>
  <si>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</si>
  <si>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</si>
  <si>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</si>
  <si>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</si>
  <si>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</si>
  <si>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</si>
  <si>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</si>
  <si>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</si>
  <si>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</si>
  <si>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</si>
  <si>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</si>
  <si>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</si>
  <si>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</si>
  <si>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</si>
  <si>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</si>
  <si>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</si>
  <si>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</si>
  <si>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</si>
  <si>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</si>
  <si>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</si>
  <si>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</si>
  <si>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</si>
  <si>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</si>
  <si>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</si>
  <si>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</si>
  <si>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</si>
  <si>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</si>
  <si>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</si>
  <si>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</si>
  <si>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</si>
  <si>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</si>
  <si>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</si>
  <si>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</si>
  <si>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</si>
  <si>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</si>
  <si>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</si>
  <si>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</si>
  <si>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</si>
  <si>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</si>
  <si>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</si>
  <si>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</si>
  <si>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</si>
  <si>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</si>
  <si>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</si>
  <si>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</si>
  <si>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</si>
  <si>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</si>
  <si>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</si>
  <si>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</si>
  <si>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</si>
  <si>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</si>
  <si>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</si>
  <si>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</si>
  <si>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</si>
  <si>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</si>
  <si>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</si>
  <si>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</si>
  <si>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</si>
  <si>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</si>
  <si>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</si>
  <si>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</si>
  <si>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</si>
  <si>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</si>
  <si>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</si>
  <si>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</si>
  <si>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</si>
  <si>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</si>
  <si>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</si>
  <si>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</si>
  <si>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</si>
  <si>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</si>
  <si>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</si>
  <si>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</si>
  <si>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</si>
  <si>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</si>
  <si>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</si>
  <si>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</si>
  <si>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</si>
  <si>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</si>
  <si>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</si>
  <si>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</si>
  <si>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</si>
  <si>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</si>
  <si>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</si>
  <si>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</si>
  <si>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</si>
  <si>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</si>
  <si>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</si>
  <si>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</si>
  <si>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</si>
  <si>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</si>
  <si>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</si>
  <si>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</si>
  <si>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</si>
  <si>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</si>
  <si>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</si>
  <si>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</si>
  <si>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</si>
  <si>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</si>
  <si>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</si>
  <si>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</si>
  <si>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</si>
  <si>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</si>
  <si>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</si>
  <si>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</si>
  <si>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</si>
  <si>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</si>
  <si>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</si>
  <si>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</si>
  <si>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</si>
  <si>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</si>
  <si>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</si>
  <si>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</si>
  <si>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</si>
  <si>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</si>
  <si>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</si>
  <si>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</si>
  <si>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</si>
  <si>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</si>
  <si>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</si>
  <si>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</si>
  <si>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</si>
  <si>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</si>
  <si>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</si>
  <si>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</si>
  <si>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</si>
  <si>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</si>
  <si>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</si>
  <si>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</si>
  <si>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</si>
  <si>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</si>
  <si>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</si>
  <si>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</si>
  <si>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</si>
  <si>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</si>
  <si>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</si>
  <si>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</si>
  <si>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</si>
  <si>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</si>
  <si>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</si>
  <si>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</si>
  <si>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</si>
  <si>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</si>
  <si>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</si>
  <si>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</si>
  <si>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</si>
  <si>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</si>
  <si>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</si>
  <si>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</si>
  <si>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</si>
  <si>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</si>
  <si>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</si>
  <si>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</si>
  <si>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</si>
  <si>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</si>
  <si>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</si>
  <si>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</si>
  <si>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</si>
  <si>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</si>
  <si>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</si>
  <si>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</si>
  <si>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</si>
  <si>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</si>
  <si>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</si>
  <si>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</si>
  <si>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</si>
  <si>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</si>
  <si>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</si>
  <si>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</si>
  <si>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</si>
  <si>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</si>
  <si>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</si>
  <si>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</si>
  <si>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</si>
  <si>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</si>
  <si>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</si>
  <si>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</si>
  <si>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</si>
  <si>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</si>
  <si>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</si>
  <si>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</si>
  <si>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</si>
  <si>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</si>
  <si>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</si>
  <si>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</si>
  <si>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</si>
  <si>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</si>
  <si>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</si>
  <si>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</si>
  <si>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</si>
  <si>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</si>
  <si>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</si>
  <si>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</si>
  <si>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</si>
  <si>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</si>
  <si>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</si>
  <si>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</si>
  <si>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</si>
  <si>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</si>
  <si>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</si>
  <si>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</si>
  <si>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</si>
  <si>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</si>
  <si>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</si>
  <si>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</si>
  <si>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</si>
  <si>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</si>
  <si>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</si>
  <si>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</si>
  <si>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</si>
  <si>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</si>
  <si>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</si>
  <si>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</si>
  <si>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</si>
  <si>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</si>
  <si>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</si>
  <si>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</si>
  <si>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</si>
  <si>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</si>
  <si>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</si>
  <si>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</si>
  <si>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</si>
  <si>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</si>
  <si>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</si>
  <si>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</si>
  <si>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</si>
  <si>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</si>
  <si>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</si>
  <si>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</si>
  <si>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</si>
  <si>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</si>
  <si>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</si>
  <si>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</si>
  <si>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</si>
  <si>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</si>
  <si>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</si>
  <si>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</si>
  <si>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</si>
  <si>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</si>
  <si>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</si>
  <si>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</si>
  <si>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</si>
  <si>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</si>
  <si>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</si>
  <si>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</si>
  <si>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</si>
  <si>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</si>
  <si>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</si>
  <si>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</si>
  <si>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</si>
  <si>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</si>
  <si>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</si>
  <si>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</si>
  <si>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</si>
  <si>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</si>
  <si>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</si>
  <si>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</si>
  <si>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</si>
  <si>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</si>
  <si>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</si>
  <si>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</si>
  <si>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</si>
  <si>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</si>
  <si>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</si>
  <si>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</si>
  <si>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</si>
  <si>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</si>
  <si>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</si>
  <si>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</si>
  <si>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</si>
  <si>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</si>
  <si>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</si>
  <si>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</si>
  <si>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</si>
  <si>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</si>
  <si>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</si>
  <si>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</si>
  <si>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</si>
  <si>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</si>
  <si>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</si>
  <si>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</si>
  <si>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</si>
  <si>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</si>
  <si>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</si>
  <si>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</si>
  <si>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</si>
  <si>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</si>
  <si>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</si>
  <si>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</si>
  <si>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</si>
  <si>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</si>
  <si>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</si>
  <si>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</si>
  <si>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</si>
  <si>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</si>
  <si>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</si>
  <si>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</si>
  <si>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</si>
  <si>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</si>
  <si>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</si>
  <si>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</si>
  <si>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</si>
  <si>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</si>
  <si>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</si>
  <si>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</si>
  <si>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</si>
  <si>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</si>
  <si>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</si>
  <si>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</si>
  <si>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</si>
  <si>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</si>
  <si>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</si>
  <si>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</si>
  <si>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</si>
  <si>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</si>
  <si>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</si>
  <si>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</si>
  <si>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</si>
  <si>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</si>
  <si>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</si>
  <si>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</si>
  <si>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</si>
  <si>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</si>
  <si>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</si>
  <si>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</si>
  <si>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</si>
  <si>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</si>
  <si>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</si>
  <si>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</si>
  <si>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</si>
  <si>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</si>
  <si>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</si>
  <si>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</si>
  <si>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</si>
  <si>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</si>
  <si>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</si>
  <si>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</si>
  <si>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</si>
  <si>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</si>
  <si>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</si>
  <si>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</si>
  <si>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</si>
  <si>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</si>
  <si>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</si>
  <si>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</si>
  <si>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</si>
  <si>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</si>
  <si>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</si>
  <si>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</si>
  <si>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</si>
  <si>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</si>
  <si>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</si>
  <si>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</si>
  <si>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</si>
  <si>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</si>
  <si>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</si>
  <si>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</si>
  <si>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</si>
  <si>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</si>
  <si>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</si>
  <si>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</si>
  <si>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</si>
  <si>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</si>
  <si>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</si>
  <si>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</si>
  <si>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</si>
  <si>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</si>
  <si>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</si>
  <si>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</si>
  <si>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</si>
  <si>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</si>
  <si>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</si>
  <si>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</si>
  <si>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</si>
  <si>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</si>
  <si>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</si>
  <si>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</si>
  <si>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</si>
  <si>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</si>
  <si>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</si>
  <si>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</si>
  <si>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</si>
  <si>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</si>
  <si>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</si>
  <si>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</si>
  <si>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</si>
  <si>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</si>
  <si>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</si>
  <si>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</si>
  <si>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</si>
  <si>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</si>
  <si>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</si>
  <si>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</si>
  <si>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</si>
  <si>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</si>
  <si>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</si>
  <si>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</si>
  <si>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</si>
  <si>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</si>
  <si>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</si>
  <si>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</si>
  <si>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</si>
  <si>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</si>
  <si>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</si>
  <si>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</si>
  <si>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</si>
  <si>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</si>
  <si>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</si>
  <si>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</si>
  <si>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</si>
  <si>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</si>
  <si>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</si>
  <si>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</si>
  <si>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</si>
  <si>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</si>
  <si>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</si>
  <si>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</si>
  <si>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</si>
  <si>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</si>
  <si>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</si>
  <si>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</si>
  <si>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</si>
  <si>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</si>
  <si>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</si>
  <si>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</si>
  <si>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</si>
  <si>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</si>
  <si>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</si>
  <si>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</si>
  <si>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</si>
  <si>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</si>
  <si>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</si>
  <si>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</si>
  <si>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</si>
  <si>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</si>
  <si>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</si>
  <si>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</si>
  <si>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</si>
  <si>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</si>
  <si>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</si>
  <si>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</si>
  <si>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</si>
  <si>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</si>
  <si>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</si>
  <si>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</si>
  <si>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</si>
  <si>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</si>
  <si>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</si>
  <si>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</si>
  <si>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</si>
  <si>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</si>
  <si>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</si>
  <si>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</si>
  <si>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</si>
  <si>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</si>
  <si>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</si>
  <si>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</si>
  <si>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</si>
  <si>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</si>
  <si>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</si>
  <si>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</si>
  <si>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</si>
  <si>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</si>
  <si>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</si>
  <si>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</si>
  <si>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</si>
  <si>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</si>
  <si>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</si>
  <si>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</si>
  <si>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</si>
  <si>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</si>
  <si>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</si>
  <si>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</si>
  <si>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</si>
  <si>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</si>
  <si>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</si>
  <si>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</si>
  <si>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</si>
  <si>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</si>
  <si>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</si>
  <si>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</si>
  <si>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</si>
  <si>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</si>
  <si>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</si>
  <si>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</si>
  <si>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</si>
  <si>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</si>
  <si>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</si>
  <si>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</si>
  <si>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</si>
  <si>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</si>
  <si>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</si>
  <si>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</si>
  <si>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</si>
  <si>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</si>
  <si>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</si>
  <si>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</si>
  <si>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</si>
  <si>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</si>
  <si>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</si>
  <si>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</si>
  <si>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</si>
  <si>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</si>
  <si>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</si>
  <si>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</si>
  <si>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</si>
  <si>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</si>
  <si>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</si>
  <si>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</si>
  <si>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</si>
  <si>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</si>
  <si>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</si>
  <si>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</si>
  <si>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</si>
  <si>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</si>
  <si>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</si>
  <si>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</si>
  <si>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</si>
  <si>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</si>
  <si>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</si>
  <si>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</si>
  <si>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</si>
  <si>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</si>
  <si>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</si>
  <si>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</si>
  <si>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</si>
  <si>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</si>
  <si>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</si>
  <si>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</si>
  <si>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</si>
  <si>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</si>
  <si>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</si>
  <si>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</si>
  <si>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</si>
  <si>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</si>
  <si>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</si>
  <si>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</si>
  <si>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</si>
  <si>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</si>
  <si>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</si>
  <si>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</si>
  <si>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</si>
  <si>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</si>
  <si>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</si>
  <si>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</si>
  <si>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</si>
  <si>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</si>
  <si>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</si>
  <si>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</si>
  <si>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</si>
  <si>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</si>
  <si>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</si>
  <si>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</si>
  <si>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</si>
  <si>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</si>
  <si>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</si>
  <si>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</si>
  <si>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</si>
  <si>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</si>
  <si>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</si>
  <si>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</si>
  <si>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</si>
  <si>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</si>
  <si>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</si>
  <si>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</si>
  <si>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</si>
  <si>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</si>
  <si>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</si>
  <si>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</si>
  <si>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</si>
  <si>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</si>
  <si>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</si>
  <si>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</si>
  <si>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</si>
  <si>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</si>
  <si>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</si>
  <si>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</si>
  <si>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</si>
  <si>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</si>
  <si>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</si>
  <si>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</si>
  <si>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</si>
  <si>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</si>
  <si>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</si>
  <si>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</si>
  <si>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</si>
  <si>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</si>
  <si>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</si>
  <si>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</si>
  <si>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</si>
  <si>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</si>
  <si>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</si>
  <si>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</si>
  <si>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</si>
  <si>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</si>
  <si>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</si>
  <si>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</si>
  <si>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</si>
  <si>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</si>
  <si>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</si>
  <si>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</si>
  <si>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</si>
  <si>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</si>
  <si>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</si>
  <si>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</si>
  <si>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</si>
  <si>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</si>
  <si>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</si>
  <si>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</si>
  <si>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</si>
  <si>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</si>
  <si>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</si>
  <si>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</si>
  <si>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</si>
  <si>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</si>
  <si>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</si>
  <si>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</si>
  <si>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</si>
  <si>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</si>
  <si>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</si>
  <si>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</si>
  <si>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</si>
  <si>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</si>
  <si>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</si>
  <si>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</si>
  <si>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</si>
  <si>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</si>
  <si>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</si>
  <si>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</si>
  <si>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</si>
  <si>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</si>
  <si>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</si>
  <si>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</si>
  <si>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</si>
  <si>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</si>
  <si>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</si>
  <si>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</si>
  <si>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</si>
  <si>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</si>
  <si>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</si>
  <si>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</si>
  <si>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</si>
  <si>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</si>
  <si>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</si>
  <si>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</si>
  <si>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</si>
  <si>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</si>
  <si>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</si>
  <si>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</si>
  <si>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</si>
  <si>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</si>
  <si>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</si>
  <si>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</si>
  <si>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</si>
  <si>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</si>
  <si>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</si>
  <si>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</si>
  <si>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</si>
  <si>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</si>
  <si>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</si>
  <si>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</si>
  <si>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</si>
  <si>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</si>
  <si>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</si>
  <si>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</si>
  <si>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</si>
  <si>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</si>
  <si>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</si>
  <si>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</si>
  <si>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</si>
  <si>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</si>
  <si>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</si>
  <si>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</si>
  <si>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</si>
  <si>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</si>
  <si>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</si>
  <si>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</si>
  <si>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</si>
  <si>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</si>
  <si>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</si>
  <si>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</si>
  <si>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</si>
  <si>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</si>
  <si>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</si>
  <si>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</si>
  <si>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</si>
  <si>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</si>
  <si>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</si>
  <si>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</si>
  <si>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</si>
  <si>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</si>
  <si>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</si>
  <si>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</si>
  <si>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</si>
  <si>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</si>
  <si>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</si>
  <si>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</si>
  <si>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</si>
  <si>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</si>
  <si>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</si>
  <si>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</si>
  <si>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</si>
  <si>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</si>
  <si>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</si>
  <si>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</si>
  <si>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</si>
  <si>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</si>
  <si>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</si>
  <si>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</si>
  <si>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</si>
  <si>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</si>
  <si>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</si>
  <si>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</si>
  <si>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</si>
  <si>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</si>
  <si>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</si>
  <si>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</si>
  <si>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</si>
  <si>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</si>
  <si>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</si>
  <si>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</si>
  <si>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</si>
  <si>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</si>
  <si>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</si>
  <si>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</si>
  <si>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</si>
  <si>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</si>
  <si>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</si>
  <si>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</si>
  <si>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</si>
  <si>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</si>
  <si>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</si>
  <si>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</si>
  <si>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</si>
  <si>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</si>
  <si>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</si>
  <si>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</si>
  <si>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</si>
  <si>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</si>
  <si>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</si>
  <si>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</si>
  <si>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</si>
  <si>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</si>
  <si>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</si>
  <si>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</si>
  <si>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</si>
  <si>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</si>
  <si>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</si>
  <si>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</si>
  <si>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</si>
  <si>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</si>
  <si>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</si>
  <si>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</si>
  <si>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</si>
  <si>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</si>
  <si>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</si>
  <si>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</si>
  <si>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</si>
  <si>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</si>
  <si>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</si>
  <si>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</si>
  <si>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</si>
  <si>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</si>
  <si>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</si>
  <si>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</si>
  <si>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</si>
  <si>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</si>
  <si>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</si>
  <si>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</si>
  <si>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</si>
  <si>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</si>
  <si>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</si>
  <si>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</si>
  <si>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</si>
  <si>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</si>
  <si>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</si>
  <si>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</si>
  <si>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</si>
  <si>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</si>
  <si>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</si>
  <si>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</si>
  <si>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</si>
  <si>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</si>
  <si>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</si>
  <si>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</si>
  <si>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</si>
  <si>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</si>
  <si>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</si>
  <si>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</si>
  <si>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</si>
  <si>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</si>
  <si>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</si>
  <si>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</si>
  <si>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</si>
  <si>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</si>
  <si>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</si>
  <si>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</si>
  <si>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</si>
  <si>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</si>
  <si>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</si>
  <si>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</si>
  <si>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</si>
  <si>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</si>
  <si>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</si>
  <si>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</si>
  <si>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</si>
  <si>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</si>
  <si>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</si>
  <si>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</si>
  <si>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</si>
  <si>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</si>
  <si>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</si>
  <si>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</si>
  <si>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</si>
  <si>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</si>
  <si>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</si>
  <si>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</si>
  <si>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</si>
  <si>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</si>
  <si>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</si>
  <si>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</si>
  <si>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</si>
  <si>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</si>
  <si>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</si>
  <si>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</si>
  <si>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</si>
  <si>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</si>
  <si>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</si>
  <si>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</si>
  <si>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</si>
  <si>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</si>
  <si>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</si>
  <si>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</si>
  <si>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</si>
  <si>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</si>
  <si>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</si>
  <si>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</si>
  <si>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</si>
  <si>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</si>
  <si>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</si>
  <si>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</si>
  <si>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</si>
  <si>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</si>
  <si>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</si>
  <si>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</si>
  <si>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</si>
  <si>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</si>
  <si>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</si>
  <si>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</si>
  <si>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</si>
  <si>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</si>
  <si>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</si>
  <si>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</si>
  <si>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</si>
  <si>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</si>
  <si>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</si>
  <si>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</si>
  <si>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</si>
  <si>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</si>
  <si>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</si>
  <si>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</si>
  <si>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</si>
  <si>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</si>
  <si>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</si>
  <si>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</si>
  <si>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</si>
  <si>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</si>
  <si>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</si>
  <si>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</si>
  <si>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</si>
  <si>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</si>
  <si>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</si>
  <si>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</si>
  <si>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</si>
  <si>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</si>
  <si>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</si>
  <si>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</si>
  <si>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</si>
  <si>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</si>
  <si>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</si>
  <si>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</si>
  <si>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</si>
  <si>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</si>
  <si>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</si>
  <si>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</si>
  <si>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</si>
  <si>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</si>
  <si>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</si>
  <si>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</si>
  <si>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</si>
  <si>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</si>
  <si>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</si>
  <si>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</si>
  <si>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</si>
  <si>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</si>
  <si>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</si>
  <si>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</si>
  <si>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</si>
  <si>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</si>
  <si>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</si>
  <si>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</si>
  <si>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</si>
  <si>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</si>
  <si>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</si>
  <si>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</si>
  <si>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</si>
  <si>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</si>
  <si>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</si>
  <si>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</si>
  <si>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</si>
  <si>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</si>
  <si>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</si>
  <si>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</si>
  <si>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</si>
  <si>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</si>
  <si>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</si>
  <si>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</si>
  <si>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</si>
  <si>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</si>
  <si>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</si>
  <si>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</si>
  <si>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</si>
  <si>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</si>
  <si>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</si>
  <si>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</si>
  <si>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</si>
  <si>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</si>
  <si>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</si>
  <si>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</si>
  <si>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</si>
  <si>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</si>
  <si>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</si>
  <si>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</si>
  <si>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</si>
  <si>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</si>
  <si>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</si>
  <si>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</si>
  <si>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</si>
  <si>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</si>
  <si>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</si>
  <si>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</si>
  <si>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</si>
  <si>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</si>
  <si>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</si>
  <si>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</si>
  <si>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</si>
  <si>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</si>
  <si>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</si>
  <si>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</si>
  <si>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</si>
  <si>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</si>
  <si>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</si>
  <si>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</si>
  <si>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</si>
  <si>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</si>
  <si>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</si>
  <si>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</si>
  <si>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</si>
  <si>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</si>
  <si>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</si>
  <si>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</si>
  <si>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</si>
  <si>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</si>
  <si>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</si>
  <si>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</si>
  <si>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</si>
  <si>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</si>
  <si>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</si>
  <si>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</si>
  <si>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</si>
  <si>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</si>
  <si>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</si>
  <si>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</si>
  <si>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</si>
  <si>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</si>
  <si>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</si>
  <si>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</si>
  <si>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</si>
  <si>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</si>
  <si>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</si>
  <si>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</si>
  <si>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</si>
  <si>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</si>
  <si>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</si>
  <si>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</si>
  <si>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</si>
  <si>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</si>
  <si>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</si>
  <si>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</si>
  <si>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</si>
  <si>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</si>
  <si>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</si>
  <si>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</si>
  <si>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</si>
  <si>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</si>
  <si>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</si>
  <si>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</si>
  <si>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</si>
  <si>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</si>
  <si>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</si>
  <si>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</si>
  <si>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</si>
  <si>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</si>
  <si>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</si>
  <si>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</si>
  <si>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</si>
  <si>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</si>
  <si>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</si>
  <si>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</si>
  <si>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</si>
  <si>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</si>
  <si>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</si>
  <si>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</si>
  <si>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</si>
  <si>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</si>
  <si>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</si>
  <si>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</si>
  <si>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</si>
  <si>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</si>
  <si>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</si>
  <si>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</si>
  <si>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</si>
  <si>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</si>
  <si>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</si>
  <si>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</si>
  <si>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</si>
  <si>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</si>
  <si>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</si>
  <si>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</si>
  <si>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</si>
  <si>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</si>
  <si>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</si>
  <si>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</si>
  <si>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</si>
  <si>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</si>
  <si>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</si>
  <si>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</si>
  <si>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</si>
  <si>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</si>
  <si>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</si>
  <si>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</si>
  <si>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</si>
  <si>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</si>
  <si>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</si>
  <si>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</si>
  <si>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</si>
  <si>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</si>
  <si>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</si>
  <si>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</si>
  <si>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</si>
  <si>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</si>
  <si>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</si>
  <si>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</si>
  <si>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</si>
  <si>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</si>
  <si>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</si>
  <si>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</si>
  <si>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</si>
  <si>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</si>
  <si>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</si>
  <si>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</si>
  <si>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</si>
  <si>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</si>
  <si>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</si>
  <si>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</si>
  <si>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</si>
  <si>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</si>
  <si>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</si>
  <si>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</si>
  <si>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</si>
  <si>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</si>
  <si>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</si>
  <si>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</si>
  <si>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</si>
  <si>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</si>
  <si>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</si>
  <si>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</si>
  <si>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</si>
  <si>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</si>
  <si>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</si>
  <si>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</si>
  <si>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</si>
  <si>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</si>
  <si>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</si>
  <si>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</si>
  <si>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</si>
  <si>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</si>
  <si>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</si>
  <si>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</si>
  <si>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</si>
  <si>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</si>
  <si>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</si>
  <si>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</si>
  <si>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</si>
  <si>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</si>
  <si>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</si>
  <si>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</si>
  <si>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</si>
  <si>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</si>
  <si>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</si>
  <si>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</si>
  <si>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</si>
  <si>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</si>
  <si>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</si>
  <si>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</si>
  <si>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</si>
  <si>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</si>
  <si>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</si>
  <si>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</si>
  <si>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</si>
  <si>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</si>
  <si>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</si>
  <si>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</si>
  <si>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</si>
  <si>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</si>
  <si>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</si>
  <si>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</si>
  <si>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</si>
  <si>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</si>
  <si>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</si>
  <si>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</si>
  <si>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</si>
  <si>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</si>
  <si>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</si>
  <si>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</si>
  <si>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</si>
  <si>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</si>
  <si>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</si>
  <si>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</si>
  <si>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</si>
  <si>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</si>
  <si>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</si>
  <si>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</si>
  <si>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</si>
  <si>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</si>
  <si>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</si>
  <si>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</si>
  <si>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</si>
  <si>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</si>
  <si>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</si>
  <si>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</si>
  <si>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</si>
  <si>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</si>
  <si>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</si>
  <si>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</si>
  <si>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</si>
  <si>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</si>
  <si>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</si>
  <si>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</si>
  <si>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</si>
  <si>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</si>
  <si>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</si>
  <si>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</si>
  <si>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</si>
  <si>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</si>
  <si>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</si>
  <si>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</si>
  <si>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</si>
  <si>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</si>
  <si>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</si>
  <si>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</si>
  <si>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</si>
  <si>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</si>
  <si>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</si>
  <si>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</si>
  <si>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</si>
  <si>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</si>
  <si>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</si>
  <si>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</si>
  <si>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</si>
  <si>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</si>
  <si>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</si>
  <si>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</si>
  <si>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</si>
  <si>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</si>
  <si>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</si>
  <si>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</si>
  <si>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</si>
  <si>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</si>
  <si>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</si>
  <si>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</si>
  <si>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</si>
  <si>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</si>
  <si>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</si>
  <si>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</si>
  <si>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</si>
  <si>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</si>
  <si>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</si>
  <si>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</si>
  <si>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</si>
  <si>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</si>
  <si>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</si>
  <si>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</si>
  <si>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</si>
  <si>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</si>
  <si>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</si>
  <si>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</si>
  <si>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</si>
  <si>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</si>
  <si>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</si>
  <si>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</si>
  <si>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</si>
  <si>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</si>
  <si>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</si>
  <si>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</si>
  <si>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</si>
  <si>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</si>
  <si>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</si>
  <si>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</si>
  <si>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</si>
  <si>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</si>
  <si>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</si>
  <si>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</si>
  <si>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</si>
  <si>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</si>
  <si>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</si>
  <si>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</si>
  <si>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</si>
  <si>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</si>
  <si>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</si>
  <si>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</si>
  <si>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</si>
  <si>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</si>
  <si>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</si>
  <si>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</si>
  <si>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</si>
  <si>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</si>
  <si>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</si>
  <si>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</si>
  <si>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</si>
  <si>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</si>
  <si>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</si>
  <si>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</si>
  <si>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</si>
  <si>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</si>
  <si>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</si>
  <si>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</si>
  <si>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</si>
  <si>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</si>
  <si>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</si>
  <si>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</si>
  <si>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</si>
  <si>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</si>
  <si>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</si>
  <si>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</si>
  <si>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</si>
  <si>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</si>
  <si>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</si>
  <si>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</si>
  <si>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</si>
  <si>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</si>
  <si>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</si>
  <si>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</si>
  <si>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</si>
  <si>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</si>
  <si>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</si>
  <si>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</si>
  <si>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</si>
  <si>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</si>
  <si>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</si>
  <si>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</si>
  <si>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</si>
  <si>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</si>
  <si>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</si>
  <si>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</si>
  <si>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</si>
  <si>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</si>
  <si>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</si>
  <si>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</si>
  <si>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</si>
  <si>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</si>
  <si>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</si>
  <si>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</si>
  <si>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</si>
  <si>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</si>
  <si>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</si>
  <si>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</si>
  <si>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</si>
  <si>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</si>
  <si>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</si>
  <si>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</si>
  <si>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</si>
  <si>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</si>
  <si>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</si>
  <si>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</si>
  <si>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</si>
  <si>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</si>
  <si>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</si>
  <si>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</si>
  <si>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</si>
  <si>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</si>
  <si>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</si>
  <si>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</si>
  <si>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</si>
  <si>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</si>
  <si>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</si>
  <si>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</si>
  <si>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</si>
  <si>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</si>
  <si>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</si>
  <si>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</si>
  <si>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</si>
  <si>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</si>
  <si>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</si>
  <si>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</si>
  <si>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</si>
  <si>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</si>
  <si>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</si>
  <si>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</si>
  <si>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</si>
  <si>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</si>
  <si>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</si>
  <si>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</si>
  <si>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</si>
  <si>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</si>
  <si>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</si>
  <si>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</si>
  <si>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</si>
  <si>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</si>
  <si>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</si>
  <si>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</si>
  <si>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</si>
  <si>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</si>
  <si>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</si>
  <si>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</si>
  <si>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</si>
  <si>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</si>
  <si>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</si>
  <si>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</si>
  <si>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</si>
  <si>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</si>
  <si>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</si>
  <si>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</si>
  <si>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</si>
  <si>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</si>
  <si>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</si>
  <si>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</si>
  <si>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</si>
  <si>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</si>
  <si>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</si>
  <si>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</si>
  <si>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</si>
  <si>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</si>
  <si>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</si>
  <si>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</si>
  <si>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</si>
  <si>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</si>
  <si>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</si>
  <si>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</si>
  <si>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</si>
  <si>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</si>
  <si>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</si>
  <si>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</si>
  <si>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</si>
  <si>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</si>
  <si>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</si>
  <si>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</si>
  <si>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</si>
  <si>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</si>
  <si>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</si>
  <si>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</si>
  <si>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</si>
  <si>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</si>
  <si>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</si>
  <si>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</si>
  <si>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</si>
  <si>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</si>
  <si>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</si>
  <si>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</si>
  <si>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</si>
  <si>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</si>
  <si>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</si>
  <si>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</si>
  <si>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</si>
  <si>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</si>
  <si>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</si>
  <si>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</si>
  <si>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</si>
  <si>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</si>
  <si>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</si>
  <si>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</si>
  <si>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</si>
  <si>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</si>
  <si>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</si>
  <si>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</si>
  <si>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</si>
  <si>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</si>
  <si>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</si>
  <si>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</si>
  <si>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</si>
  <si>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</si>
  <si>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</si>
  <si>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</si>
  <si>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</si>
  <si>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</si>
  <si>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</si>
  <si>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</si>
  <si>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</si>
  <si>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</si>
  <si>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</si>
  <si>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</si>
  <si>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</si>
  <si>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</si>
  <si>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</si>
  <si>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</si>
  <si>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</si>
  <si>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</si>
  <si>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</si>
  <si>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</si>
  <si>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</si>
  <si>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</si>
  <si>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</si>
  <si>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</si>
  <si>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</si>
  <si>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</si>
  <si>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</si>
  <si>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</si>
  <si>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</si>
  <si>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</si>
  <si>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</si>
  <si>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</si>
  <si>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</si>
  <si>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</si>
  <si>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</si>
  <si>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</si>
  <si>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</si>
  <si>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</si>
  <si>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</si>
  <si>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</si>
  <si>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</si>
  <si>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</si>
  <si>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</si>
  <si>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</si>
  <si>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</si>
  <si>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</si>
  <si>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</si>
  <si>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</si>
  <si>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</si>
  <si>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</si>
  <si>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</si>
  <si>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</si>
  <si>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</si>
  <si>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</si>
  <si>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</si>
  <si>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</si>
  <si>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</si>
  <si>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</si>
  <si>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</si>
  <si>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</si>
  <si>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</si>
  <si>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</si>
  <si>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</si>
  <si>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</si>
  <si>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</si>
  <si>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</si>
  <si>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</si>
  <si>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</si>
  <si>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</si>
  <si>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</si>
  <si>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</si>
  <si>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</si>
  <si>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</si>
  <si>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</si>
  <si>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</si>
  <si>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</si>
  <si>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</si>
  <si>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</si>
  <si>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</si>
  <si>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</si>
  <si>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</si>
  <si>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</si>
  <si>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</si>
  <si>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</si>
  <si>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</si>
  <si>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</si>
  <si>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</si>
  <si>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</si>
  <si>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</si>
  <si>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</si>
  <si>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</si>
  <si>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</si>
  <si>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</si>
  <si>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</si>
  <si>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</si>
  <si>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</si>
  <si>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</si>
  <si>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</si>
  <si>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</si>
  <si>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</si>
  <si>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</si>
  <si>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</si>
  <si>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</si>
  <si>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</si>
  <si>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</si>
  <si>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</si>
  <si>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</si>
  <si>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</si>
  <si>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</si>
  <si>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</si>
  <si>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</si>
  <si>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</si>
  <si>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</si>
  <si>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</si>
  <si>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</si>
  <si>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</si>
  <si>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</si>
  <si>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</si>
  <si>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</si>
  <si>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</si>
  <si>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</si>
  <si>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</si>
  <si>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</si>
  <si>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</si>
  <si>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</si>
  <si>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</si>
  <si>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</si>
  <si>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</si>
  <si>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</si>
  <si>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</si>
  <si>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</si>
  <si>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</si>
  <si>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</si>
  <si>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</si>
  <si>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</si>
  <si>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</si>
  <si>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</si>
  <si>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</si>
  <si>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</si>
  <si>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</si>
  <si>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</si>
  <si>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</si>
  <si>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</si>
  <si>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</si>
  <si>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</si>
  <si>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</si>
  <si>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</si>
  <si>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</si>
  <si>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</si>
  <si>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</si>
  <si>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</si>
  <si>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</si>
  <si>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</si>
  <si>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</si>
  <si>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</si>
  <si>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</si>
  <si>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</si>
  <si>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</si>
  <si>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</si>
  <si>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</si>
  <si>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</si>
  <si>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</si>
  <si>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</si>
  <si>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</si>
  <si>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</si>
  <si>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</si>
  <si>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</si>
  <si>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</si>
  <si>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</si>
  <si>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</si>
  <si>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</si>
  <si>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</si>
  <si>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</si>
  <si>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</si>
  <si>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</si>
  <si>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</si>
  <si>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</si>
  <si>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</si>
  <si>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</si>
  <si>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</si>
  <si>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</si>
  <si>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</si>
  <si>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</si>
  <si>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</si>
  <si>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</si>
  <si>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</si>
  <si>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</si>
  <si>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</si>
  <si>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</si>
  <si>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</si>
  <si>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</si>
  <si>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</si>
  <si>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</si>
  <si>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</si>
  <si>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</si>
  <si>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</si>
  <si>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</si>
  <si>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</si>
  <si>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</si>
  <si>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</si>
  <si>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</si>
  <si>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</si>
  <si>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</si>
  <si>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</si>
  <si>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</si>
  <si>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</si>
  <si>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</si>
  <si>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</si>
  <si>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</si>
  <si>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</si>
  <si>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</si>
  <si>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</si>
  <si>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</si>
  <si>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</si>
  <si>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</si>
  <si>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</si>
  <si>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</si>
  <si>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</si>
  <si>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</si>
  <si>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</si>
  <si>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</si>
  <si>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</si>
  <si>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</si>
  <si>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</si>
  <si>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</si>
  <si>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</si>
  <si>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</si>
  <si>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</si>
  <si>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</si>
  <si>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</si>
  <si>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</si>
  <si>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</si>
  <si>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</si>
  <si>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</si>
  <si>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</si>
  <si>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</si>
  <si>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</si>
  <si>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</si>
  <si>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</si>
  <si>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</si>
  <si>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</si>
  <si>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</si>
  <si>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</si>
  <si>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</si>
  <si>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</si>
  <si>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</si>
  <si>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</si>
  <si>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</si>
  <si>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</si>
  <si>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</si>
  <si>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</si>
  <si>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</si>
  <si>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</si>
  <si>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</si>
  <si>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</si>
  <si>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</si>
  <si>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</si>
  <si>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</si>
  <si>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</si>
  <si>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</si>
  <si>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</si>
  <si>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</si>
  <si>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</si>
  <si>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</si>
  <si>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</si>
  <si>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</si>
  <si>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</si>
  <si>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</si>
  <si>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</si>
  <si>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</si>
  <si>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</si>
  <si>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</si>
  <si>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</si>
  <si>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</si>
  <si>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</si>
  <si>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</si>
  <si>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</si>
  <si>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</si>
  <si>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</si>
  <si>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</si>
  <si>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</si>
  <si>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</si>
  <si>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</si>
  <si>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</si>
  <si>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</si>
  <si>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</si>
  <si>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</si>
  <si>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</si>
  <si>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</si>
  <si>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</si>
  <si>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</si>
  <si>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</si>
  <si>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</si>
  <si>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</si>
  <si>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</si>
  <si>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</si>
  <si>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</si>
  <si>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</si>
  <si>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</si>
  <si>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</si>
  <si>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</si>
  <si>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</si>
  <si>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</si>
  <si>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</si>
  <si>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</si>
  <si>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</si>
  <si>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</si>
  <si>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</si>
  <si>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</si>
  <si>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</si>
  <si>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</si>
  <si>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</si>
  <si>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</si>
  <si>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</si>
  <si>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</si>
  <si>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</si>
  <si>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</si>
  <si>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</si>
  <si>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</si>
  <si>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</si>
  <si>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</si>
  <si>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</si>
  <si>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</si>
  <si>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</si>
  <si>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</si>
  <si>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</si>
  <si>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</si>
  <si>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</si>
  <si>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</si>
  <si>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</si>
  <si>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</si>
  <si>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</si>
  <si>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</si>
  <si>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</si>
  <si>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</si>
  <si>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</si>
  <si>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</si>
  <si>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</si>
  <si>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</si>
  <si>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</si>
  <si>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</si>
  <si>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</si>
  <si>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</si>
  <si>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</si>
  <si>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</si>
  <si>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</si>
  <si>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</si>
  <si>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</si>
  <si>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</si>
  <si>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</si>
  <si>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</si>
  <si>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</si>
  <si>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</si>
  <si>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</si>
  <si>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</si>
  <si>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</si>
  <si>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</si>
  <si>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</si>
  <si>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</si>
  <si>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</si>
  <si>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</si>
  <si>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</si>
  <si>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</si>
  <si>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</si>
  <si>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</si>
  <si>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</si>
  <si>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</si>
  <si>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</si>
  <si>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</si>
  <si>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</si>
  <si>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</si>
  <si>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</si>
  <si>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</si>
  <si>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</si>
  <si>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</si>
  <si>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</si>
  <si>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</si>
  <si>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</si>
  <si>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</si>
  <si>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</si>
  <si>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</si>
  <si>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</si>
  <si>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</si>
  <si>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</si>
  <si>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</si>
  <si>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</si>
  <si>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</si>
  <si>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</si>
  <si>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</si>
  <si>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</si>
  <si>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</si>
  <si>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</si>
  <si>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</si>
  <si>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</si>
  <si>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</si>
  <si>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</si>
  <si>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</si>
  <si>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</si>
  <si>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</si>
  <si>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</si>
  <si>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</si>
  <si>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</si>
  <si>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</si>
  <si>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</si>
  <si>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</si>
  <si>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</si>
  <si>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</si>
  <si>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</si>
  <si>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</si>
  <si>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</si>
  <si>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</si>
  <si>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</si>
  <si>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</si>
  <si>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</si>
  <si>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</si>
  <si>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</si>
  <si>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</si>
  <si>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</si>
  <si>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</si>
  <si>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</si>
  <si>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</si>
  <si>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</si>
  <si>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</si>
  <si>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</si>
  <si>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</si>
  <si>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</si>
  <si>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</si>
  <si>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</si>
  <si>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</si>
  <si>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</si>
  <si>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</si>
  <si>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</si>
  <si>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</si>
  <si>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</si>
  <si>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</si>
  <si>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</si>
  <si>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</si>
  <si>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</si>
  <si>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</si>
  <si>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</si>
  <si>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</si>
  <si>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</si>
  <si>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</si>
  <si>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</si>
  <si>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</si>
  <si>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</si>
  <si>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</si>
  <si>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</si>
  <si>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</si>
  <si>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</si>
  <si>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</si>
  <si>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</si>
  <si>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</si>
  <si>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</si>
  <si>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</si>
  <si>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</si>
  <si>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</si>
  <si>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</si>
  <si>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</si>
  <si>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</si>
  <si>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</si>
  <si>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</si>
  <si>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</si>
  <si>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</si>
  <si>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</si>
  <si>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</si>
  <si>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</si>
  <si>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</si>
  <si>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</si>
  <si>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</si>
  <si>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</si>
  <si>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</si>
  <si>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</si>
  <si>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</si>
  <si>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</si>
  <si>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</si>
  <si>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</si>
  <si>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</si>
  <si>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</si>
  <si>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</si>
  <si>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</si>
  <si>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</si>
  <si>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</si>
  <si>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</si>
  <si>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</si>
  <si>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</si>
  <si>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</si>
  <si>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</si>
  <si>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</si>
  <si>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</si>
  <si>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</si>
  <si>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</si>
  <si>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</si>
  <si>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</si>
  <si>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</si>
  <si>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</si>
  <si>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</si>
  <si>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</si>
  <si>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</si>
  <si>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</si>
  <si>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</si>
  <si>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</si>
  <si>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</si>
  <si>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</si>
  <si>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</si>
  <si>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</si>
  <si>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</si>
  <si>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</si>
  <si>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</si>
  <si>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</si>
  <si>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</si>
  <si>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</si>
  <si>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</si>
  <si>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</si>
  <si>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</si>
  <si>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</si>
  <si>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</si>
  <si>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</si>
  <si>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</si>
  <si>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</si>
  <si>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</si>
  <si>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</si>
  <si>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</si>
  <si>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</si>
  <si>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</si>
  <si>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</si>
  <si>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</si>
  <si>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</si>
  <si>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</si>
  <si>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</si>
  <si>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</si>
  <si>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</si>
  <si>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</si>
  <si>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</si>
  <si>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</si>
  <si>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</si>
  <si>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</si>
  <si>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</si>
  <si>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</si>
  <si>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</si>
  <si>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</si>
  <si>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</si>
  <si>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</si>
  <si>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</si>
  <si>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</si>
  <si>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</si>
  <si>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</si>
  <si>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</si>
  <si>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</si>
  <si>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</si>
  <si>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</si>
  <si>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</si>
  <si>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</si>
  <si>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</si>
  <si>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</si>
  <si>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</si>
  <si>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</si>
  <si>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</si>
  <si>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</si>
  <si>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</si>
  <si>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</si>
  <si>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</si>
  <si>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</si>
  <si>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</si>
  <si>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</si>
  <si>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</si>
  <si>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</si>
  <si>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</si>
  <si>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</si>
  <si>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</si>
  <si>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</si>
  <si>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</si>
  <si>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</si>
  <si>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</si>
  <si>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</si>
  <si>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</si>
  <si>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</si>
  <si>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</si>
  <si>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</si>
  <si>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</si>
  <si>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</si>
  <si>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</si>
  <si>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</si>
  <si>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</si>
  <si>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</si>
  <si>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</si>
  <si>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</si>
  <si>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</si>
  <si>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</si>
  <si>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</si>
  <si>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</si>
  <si>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</si>
  <si>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</si>
  <si>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</si>
  <si>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</si>
  <si>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</si>
  <si>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</si>
  <si>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</si>
  <si>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</si>
  <si>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</si>
  <si>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</si>
  <si>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</si>
  <si>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</si>
  <si>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</si>
  <si>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</si>
  <si>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</si>
  <si>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</si>
  <si>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</si>
  <si>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</si>
  <si>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</si>
  <si>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</si>
  <si>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</si>
  <si>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</si>
  <si>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</si>
  <si>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</si>
  <si>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</si>
  <si>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</si>
  <si>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</si>
  <si>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</si>
  <si>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</si>
  <si>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</si>
  <si>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</si>
  <si>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</si>
  <si>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</si>
  <si>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</si>
  <si>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</si>
  <si>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</si>
  <si>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</si>
  <si>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</si>
  <si>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</si>
  <si>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</si>
  <si>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</si>
  <si>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</si>
  <si>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</si>
  <si>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</si>
  <si>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</si>
  <si>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</si>
  <si>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</si>
  <si>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</si>
  <si>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</si>
  <si>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</si>
  <si>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</si>
  <si>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</si>
  <si>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</si>
  <si>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</si>
  <si>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</si>
  <si>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</si>
  <si>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</si>
  <si>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</si>
  <si>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</si>
  <si>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</si>
  <si>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</si>
  <si>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</si>
  <si>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</si>
  <si>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</si>
  <si>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</si>
  <si>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</si>
  <si>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</si>
  <si>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</si>
  <si>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</si>
  <si>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</si>
  <si>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</si>
  <si>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</si>
  <si>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</si>
  <si>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</si>
  <si>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</si>
  <si>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</si>
  <si>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</si>
  <si>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</si>
  <si>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</si>
  <si>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</si>
  <si>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</si>
  <si>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</si>
  <si>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</si>
  <si>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</si>
  <si>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</si>
  <si>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</si>
  <si>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</si>
  <si>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</si>
  <si>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</si>
  <si>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</si>
  <si>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</si>
  <si>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</si>
  <si>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</si>
  <si>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</si>
  <si>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</si>
  <si>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</si>
  <si>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</si>
  <si>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</si>
  <si>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</si>
  <si>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</si>
  <si>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</si>
  <si>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</si>
  <si>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</si>
  <si>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</si>
  <si>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</si>
  <si>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</si>
  <si>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</si>
  <si>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</si>
  <si>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</si>
  <si>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</si>
  <si>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</si>
  <si>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</si>
  <si>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</si>
  <si>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</si>
  <si>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</si>
  <si>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</si>
  <si>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</si>
  <si>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</si>
  <si>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</si>
  <si>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</si>
  <si>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</si>
  <si>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</si>
  <si>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</si>
  <si>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</si>
  <si>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</si>
  <si>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</si>
  <si>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</si>
  <si>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</si>
  <si>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</si>
  <si>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</si>
  <si>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</si>
  <si>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</si>
  <si>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</si>
  <si>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</si>
  <si>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</si>
  <si>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</si>
  <si>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</si>
  <si>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</si>
  <si>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</si>
  <si>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</si>
  <si>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</si>
  <si>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</si>
  <si>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</si>
  <si>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</si>
  <si>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</si>
  <si>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</si>
  <si>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</si>
  <si>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</si>
  <si>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</si>
  <si>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</si>
  <si>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</si>
  <si>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</si>
  <si>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</si>
  <si>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</si>
  <si>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</si>
  <si>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</si>
  <si>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</si>
  <si>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</si>
  <si>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</si>
  <si>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</si>
  <si>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</si>
  <si>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</si>
  <si>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</si>
  <si>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</si>
  <si>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</si>
  <si>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</si>
  <si>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</si>
  <si>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</si>
  <si>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</si>
  <si>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</si>
  <si>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</si>
  <si>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</si>
  <si>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</si>
  <si>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</si>
  <si>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</si>
  <si>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</si>
  <si>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</si>
  <si>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</si>
  <si>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</si>
  <si>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</si>
  <si>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</si>
  <si>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</si>
  <si>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</si>
  <si>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</si>
  <si>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</si>
  <si>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</si>
  <si>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</si>
  <si>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</si>
  <si>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</si>
  <si>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</si>
  <si>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</si>
  <si>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</si>
  <si>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</si>
  <si>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</si>
  <si>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</si>
  <si>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</si>
  <si>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</si>
  <si>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</si>
  <si>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</si>
  <si>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</si>
  <si>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</si>
  <si>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</si>
  <si>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</si>
  <si>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</si>
  <si>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</si>
  <si>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</si>
  <si>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</si>
  <si>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</si>
  <si>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</si>
  <si>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</si>
  <si>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</si>
  <si>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</si>
  <si>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</si>
  <si>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</si>
  <si>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</si>
  <si>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</si>
  <si>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</si>
  <si>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</si>
  <si>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</si>
  <si>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</si>
  <si>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</si>
  <si>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</si>
  <si>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</si>
  <si>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</si>
  <si>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</si>
  <si>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</si>
  <si>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</si>
  <si>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</si>
  <si>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</si>
  <si>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</si>
  <si>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</si>
  <si>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</si>
  <si>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</si>
  <si>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</si>
  <si>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</si>
  <si>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</si>
  <si>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</si>
  <si>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</si>
  <si>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</si>
  <si>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</si>
  <si>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</si>
  <si>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</si>
  <si>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</si>
  <si>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</si>
  <si>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</si>
  <si>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</si>
  <si>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</si>
  <si>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</si>
  <si>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</si>
  <si>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</si>
  <si>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</si>
  <si>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</si>
  <si>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</si>
  <si>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</si>
  <si>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</si>
  <si>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</si>
  <si>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</si>
  <si>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</si>
  <si>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</si>
  <si>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</si>
  <si>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</si>
  <si>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</si>
  <si>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</si>
  <si>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</si>
  <si>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</si>
  <si>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</si>
  <si>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</si>
  <si>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</si>
  <si>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</si>
  <si>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</si>
  <si>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</si>
  <si>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</si>
  <si>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</si>
  <si>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</si>
  <si>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</si>
  <si>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</si>
  <si>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</si>
  <si>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</si>
  <si>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</si>
  <si>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</si>
  <si>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</si>
  <si>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</si>
  <si>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</si>
  <si>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</si>
  <si>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</si>
  <si>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</si>
  <si>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</si>
  <si>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</si>
  <si>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</si>
  <si>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</si>
  <si>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</si>
  <si>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</si>
  <si>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</si>
  <si>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</si>
  <si>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</si>
  <si>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</si>
  <si>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</si>
  <si>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</si>
  <si>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</si>
  <si>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</si>
  <si>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</si>
  <si>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</si>
  <si>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</si>
  <si>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</si>
  <si>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</si>
  <si>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</si>
  <si>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</si>
  <si>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</si>
  <si>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</si>
  <si>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</si>
  <si>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</si>
  <si>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</si>
  <si>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</si>
  <si>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</si>
  <si>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</si>
  <si>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</si>
  <si>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</si>
  <si>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</si>
  <si>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</si>
  <si>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</si>
  <si>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</si>
  <si>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</si>
  <si>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</si>
  <si>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</si>
  <si>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</si>
  <si>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</si>
  <si>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</si>
  <si>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</si>
  <si>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</si>
  <si>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</si>
  <si>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</si>
  <si>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</si>
  <si>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</si>
  <si>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</si>
  <si>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</si>
  <si>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</si>
  <si>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</si>
  <si>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</si>
  <si>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</si>
  <si>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</si>
  <si>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</si>
  <si>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</si>
  <si>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</si>
  <si>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</si>
  <si>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</si>
  <si>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</si>
  <si>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</si>
  <si>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</si>
  <si>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</si>
  <si>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</si>
  <si>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</si>
  <si>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</si>
  <si>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</si>
  <si>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</si>
  <si>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</si>
  <si>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</si>
  <si>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</si>
  <si>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</si>
  <si>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</si>
  <si>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</si>
  <si>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</si>
  <si>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</si>
  <si>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</si>
  <si>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</si>
  <si>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</si>
  <si>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</si>
  <si>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</si>
  <si>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</si>
  <si>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</si>
  <si>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</si>
  <si>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</si>
  <si>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</si>
  <si>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</si>
  <si>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</si>
  <si>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</si>
  <si>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</si>
  <si>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</si>
  <si>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</si>
  <si>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</si>
  <si>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</si>
  <si>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</si>
  <si>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</si>
  <si>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</si>
  <si>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</si>
  <si>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</si>
  <si>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</si>
  <si>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</si>
  <si>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</si>
  <si>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</si>
  <si>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</si>
  <si>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</si>
  <si>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</si>
  <si>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</si>
  <si>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</si>
  <si>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</si>
  <si>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</si>
  <si>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</si>
  <si>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</si>
  <si>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</si>
  <si>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</si>
  <si>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</si>
  <si>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</si>
  <si>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</si>
  <si>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</si>
  <si>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</si>
  <si>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</si>
  <si>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</si>
  <si>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</si>
  <si>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</si>
  <si>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</si>
  <si>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</si>
  <si>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</si>
  <si>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</si>
  <si>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</si>
  <si>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</si>
  <si>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</si>
  <si>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</si>
  <si>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</si>
  <si>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</si>
  <si>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</si>
  <si>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</si>
  <si>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</si>
  <si>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</si>
  <si>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</si>
  <si>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</si>
  <si>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</si>
  <si>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</si>
  <si>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</si>
  <si>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</si>
  <si>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</si>
  <si>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</si>
  <si>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</si>
  <si>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</si>
  <si>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</si>
  <si>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</si>
  <si>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</si>
  <si>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</si>
  <si>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</si>
  <si>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</si>
  <si>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</si>
  <si>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</si>
  <si>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</si>
  <si>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</si>
  <si>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</si>
  <si>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</si>
  <si>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</si>
  <si>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</si>
  <si>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</si>
  <si>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</si>
  <si>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</si>
  <si>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</si>
  <si>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</si>
  <si>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</si>
  <si>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</si>
  <si>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</si>
  <si>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</si>
  <si>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</si>
  <si>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</si>
  <si>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</si>
  <si>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</si>
  <si>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</si>
  <si>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</si>
  <si>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</si>
  <si>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</si>
  <si>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</si>
  <si>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</si>
  <si>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</si>
  <si>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</si>
  <si>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</si>
  <si>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</si>
  <si>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</si>
  <si>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</si>
  <si>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</si>
  <si>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</si>
  <si>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</si>
  <si>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</si>
  <si>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</si>
  <si>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</si>
  <si>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</si>
  <si>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</si>
  <si>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</si>
  <si>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</si>
  <si>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</si>
  <si>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</si>
  <si>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</si>
  <si>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</si>
  <si>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</si>
  <si>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</si>
  <si>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</si>
  <si>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</si>
  <si>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</si>
  <si>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</si>
  <si>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</si>
  <si>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</si>
  <si>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</si>
  <si>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</si>
  <si>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</si>
  <si>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</si>
  <si>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</si>
  <si>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</si>
  <si>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</si>
  <si>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</si>
  <si>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</si>
  <si>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</si>
  <si>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</si>
  <si>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</si>
  <si>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</si>
  <si>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</si>
  <si>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</si>
  <si>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</si>
  <si>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</si>
  <si>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</si>
  <si>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</si>
  <si>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</si>
  <si>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</si>
  <si>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</si>
  <si>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</si>
  <si>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</si>
  <si>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</si>
  <si>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</si>
  <si>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</si>
  <si>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</si>
  <si>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</si>
  <si>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</si>
  <si>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</si>
  <si>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</si>
  <si>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</si>
  <si>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</si>
  <si>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</si>
  <si>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</si>
  <si>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</si>
  <si>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</si>
  <si>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</si>
  <si>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</si>
  <si>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</si>
  <si>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</si>
  <si>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</si>
  <si>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</si>
  <si>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</si>
  <si>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</si>
  <si>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</si>
  <si>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</si>
  <si>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</si>
  <si>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</si>
  <si>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</si>
  <si>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</si>
  <si>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</si>
  <si>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</si>
  <si>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</si>
  <si>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</si>
  <si>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</si>
  <si>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</si>
  <si>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</si>
  <si>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</si>
  <si>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</si>
  <si>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</si>
  <si>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</si>
  <si>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</si>
  <si>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</si>
  <si>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</si>
  <si>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</si>
  <si>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</si>
  <si>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</si>
  <si>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</si>
  <si>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</si>
  <si>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</si>
  <si>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</si>
  <si>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</si>
  <si>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</si>
  <si>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</si>
  <si>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</si>
  <si>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</si>
  <si>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</si>
  <si>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</si>
  <si>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</si>
  <si>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</si>
  <si>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</si>
  <si>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</si>
  <si>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</si>
  <si>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</si>
  <si>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</si>
  <si>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</si>
  <si>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</si>
  <si>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</si>
  <si>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</si>
  <si>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</si>
  <si>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</si>
  <si>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</si>
  <si>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</si>
  <si>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</si>
  <si>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</si>
  <si>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</si>
  <si>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</si>
  <si>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</si>
  <si>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</si>
  <si>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</si>
  <si>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</si>
  <si>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</si>
  <si>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</si>
  <si>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</si>
  <si>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</si>
  <si>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</si>
  <si>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</si>
  <si>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</si>
  <si>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</si>
  <si>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</si>
  <si>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</si>
  <si>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</si>
  <si>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</si>
  <si>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</si>
  <si>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</si>
  <si>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</si>
  <si>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</si>
  <si>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</si>
  <si>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</si>
  <si>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</si>
  <si>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</si>
  <si>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</si>
  <si>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</si>
  <si>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</si>
  <si>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</si>
  <si>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</si>
  <si>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</si>
  <si>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</si>
  <si>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</si>
  <si>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</si>
  <si>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</si>
  <si>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</si>
  <si>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</si>
  <si>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</si>
  <si>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</si>
  <si>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</si>
  <si>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</si>
  <si>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</si>
  <si>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</si>
  <si>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</si>
  <si>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</si>
  <si>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</si>
  <si>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</si>
  <si>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</si>
  <si>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</si>
  <si>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</si>
  <si>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</si>
  <si>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</si>
  <si>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</si>
  <si>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</si>
  <si>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</si>
  <si>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</si>
  <si>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</si>
  <si>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</si>
  <si>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</si>
  <si>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</si>
  <si>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</si>
  <si>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</si>
  <si>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</si>
  <si>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</si>
  <si>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</si>
  <si>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</si>
  <si>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</si>
  <si>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</si>
  <si>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</si>
  <si>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</si>
  <si>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</si>
  <si>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</si>
  <si>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</si>
  <si>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</si>
  <si>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</si>
  <si>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</si>
  <si>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</si>
  <si>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</si>
  <si>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</si>
  <si>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</si>
  <si>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</si>
  <si>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</si>
  <si>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</si>
  <si>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</si>
  <si>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</si>
  <si>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</si>
  <si>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</si>
  <si>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</si>
  <si>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</si>
  <si>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</si>
  <si>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</si>
  <si>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</si>
  <si>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</si>
  <si>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</si>
  <si>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</si>
  <si>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</si>
  <si>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</si>
  <si>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</si>
  <si>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</si>
  <si>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</si>
  <si>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</si>
  <si>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</si>
  <si>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</si>
  <si>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</si>
  <si>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</si>
  <si>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</si>
  <si>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</si>
  <si>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</si>
  <si>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</si>
  <si>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</si>
  <si>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</si>
  <si>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</si>
  <si>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</si>
  <si>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</si>
  <si>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</si>
  <si>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</si>
  <si>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</si>
  <si>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</si>
  <si>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</si>
  <si>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</si>
  <si>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</si>
  <si>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</si>
  <si>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</si>
  <si>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</si>
  <si>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</si>
  <si>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</si>
  <si>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</si>
  <si>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</si>
  <si>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</si>
  <si>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</si>
  <si>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</si>
  <si>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</si>
  <si>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</si>
  <si>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</si>
  <si>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</si>
  <si>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</si>
  <si>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</si>
  <si>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</si>
  <si>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</si>
  <si>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</si>
  <si>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</si>
  <si>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</si>
  <si>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</si>
  <si>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</si>
  <si>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</si>
  <si>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</si>
  <si>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</si>
  <si>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</si>
  <si>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</si>
  <si>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</si>
  <si>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</si>
  <si>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</si>
  <si>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</si>
  <si>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</si>
  <si>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</si>
  <si>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</si>
  <si>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</si>
  <si>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</si>
  <si>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</si>
  <si>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</si>
  <si>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</si>
  <si>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</si>
  <si>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</si>
  <si>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</si>
  <si>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</si>
  <si>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</si>
  <si>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</si>
  <si>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</si>
  <si>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</si>
  <si>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</si>
  <si>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</si>
  <si>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</si>
  <si>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</si>
  <si>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</si>
  <si>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</si>
  <si>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</si>
  <si>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</si>
  <si>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</si>
  <si>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</si>
  <si>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</si>
  <si>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</si>
  <si>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</si>
  <si>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</si>
  <si>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</si>
  <si>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</si>
  <si>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</si>
  <si>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</si>
  <si>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</si>
  <si>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</si>
  <si>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</si>
  <si>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</si>
  <si>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</si>
  <si>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</si>
  <si>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</si>
  <si>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</si>
  <si>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</si>
  <si>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</si>
  <si>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</si>
  <si>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</si>
  <si>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</si>
  <si>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</si>
  <si>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</si>
  <si>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</si>
  <si>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</si>
  <si>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</si>
  <si>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</si>
  <si>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</si>
  <si>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</si>
  <si>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</si>
  <si>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</si>
  <si>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</si>
  <si>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</si>
  <si>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</si>
  <si>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</si>
  <si>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</si>
  <si>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</si>
  <si>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</si>
  <si>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</si>
  <si>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</si>
  <si>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</si>
  <si>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</si>
  <si>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</si>
  <si>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</si>
  <si>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</si>
  <si>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</si>
  <si>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</si>
  <si>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</si>
  <si>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</si>
  <si>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</si>
  <si>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</si>
  <si>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</si>
  <si>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</si>
  <si>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</si>
  <si>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</si>
  <si>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</si>
  <si>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</si>
  <si>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</si>
  <si>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</si>
  <si>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</si>
  <si>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</si>
  <si>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</si>
  <si>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</si>
  <si>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</si>
  <si>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</si>
  <si>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</si>
  <si>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</si>
  <si>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</si>
  <si>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</si>
  <si>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</si>
  <si>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</si>
  <si>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</si>
  <si>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</si>
  <si>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</si>
  <si>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</si>
  <si>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</si>
  <si>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</si>
  <si>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</si>
  <si>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</si>
  <si>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</si>
  <si>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</si>
  <si>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</si>
  <si>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</si>
  <si>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</si>
  <si>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</si>
  <si>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</si>
  <si>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</si>
  <si>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</si>
  <si>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</si>
  <si>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</si>
  <si>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</si>
  <si>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</si>
  <si>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</si>
  <si>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</si>
  <si>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</si>
  <si>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</si>
  <si>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</si>
  <si>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</si>
  <si>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</si>
  <si>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</si>
  <si>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</si>
  <si>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</si>
  <si>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</si>
  <si>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</si>
  <si>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</si>
  <si>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</si>
  <si>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</si>
  <si>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</si>
  <si>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</si>
  <si>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</si>
  <si>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</si>
  <si>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</si>
  <si>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</si>
  <si>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</si>
  <si>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</si>
  <si>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</si>
  <si>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</si>
  <si>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</si>
  <si>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</si>
  <si>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</si>
  <si>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</si>
  <si>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</si>
  <si>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</si>
  <si>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</si>
  <si>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</si>
  <si>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</si>
  <si>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</si>
  <si>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</si>
  <si>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</si>
  <si>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</si>
  <si>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</si>
  <si>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</si>
  <si>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</si>
  <si>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</si>
  <si>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</si>
  <si>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</si>
  <si>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</si>
  <si>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</si>
  <si>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</si>
  <si>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</si>
  <si>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</si>
  <si>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</si>
  <si>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</si>
  <si>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</si>
  <si>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</si>
  <si>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</si>
  <si>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</si>
  <si>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</si>
  <si>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</si>
  <si>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</si>
  <si>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</si>
  <si>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</si>
  <si>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</si>
  <si>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</si>
  <si>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</si>
  <si>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</si>
  <si>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</si>
  <si>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</si>
  <si>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</si>
  <si>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</si>
  <si>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</si>
  <si>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</si>
  <si>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</si>
  <si>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</si>
  <si>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</si>
  <si>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</si>
  <si>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</si>
  <si>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</si>
  <si>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</si>
  <si>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</si>
  <si>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</si>
  <si>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</si>
  <si>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</si>
  <si>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</si>
  <si>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</si>
  <si>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</si>
  <si>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</si>
  <si>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</si>
  <si>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</si>
  <si>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</si>
  <si>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</si>
  <si>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</si>
  <si>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</si>
  <si>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</si>
  <si>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</si>
  <si>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</si>
  <si>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</si>
  <si>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</si>
  <si>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</si>
  <si>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</si>
  <si>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</si>
  <si>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</si>
  <si>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</si>
  <si>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</si>
  <si>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</si>
  <si>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</si>
  <si>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</si>
  <si>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</si>
  <si>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</si>
  <si>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</si>
  <si>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</si>
  <si>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</si>
  <si>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</si>
  <si>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</si>
  <si>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</si>
  <si>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</si>
  <si>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</si>
  <si>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</si>
  <si>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</si>
  <si>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</si>
  <si>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</si>
  <si>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</si>
  <si>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</si>
  <si>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</si>
  <si>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</si>
  <si>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</si>
  <si>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</si>
  <si>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</si>
  <si>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</si>
  <si>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</si>
  <si>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</si>
  <si>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</si>
  <si>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</si>
  <si>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</si>
  <si>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</si>
  <si>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</si>
  <si>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</si>
  <si>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</si>
  <si>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</si>
  <si>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</si>
  <si>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</si>
  <si>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</si>
  <si>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</si>
  <si>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</si>
  <si>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</si>
  <si>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</si>
  <si>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</si>
  <si>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</si>
  <si>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</si>
  <si>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</si>
  <si>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</si>
  <si>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</si>
  <si>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</si>
  <si>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</si>
  <si>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</si>
  <si>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</si>
  <si>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</si>
  <si>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</si>
  <si>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</si>
  <si>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</si>
  <si>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</si>
  <si>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</si>
  <si>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</si>
  <si>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</si>
  <si>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</si>
  <si>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</si>
  <si>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</si>
  <si>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</si>
  <si>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</si>
  <si>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</si>
  <si>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</si>
  <si>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</si>
  <si>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</si>
  <si>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</si>
  <si>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</si>
  <si>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</si>
  <si>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</si>
  <si>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</si>
  <si>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</si>
  <si>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</si>
  <si>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</si>
  <si>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</si>
  <si>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</si>
  <si>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</si>
  <si>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</si>
  <si>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</si>
  <si>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</si>
  <si>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</si>
  <si>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</si>
  <si>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</si>
  <si>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</si>
  <si>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</si>
  <si>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</si>
  <si>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</si>
  <si>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</si>
  <si>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</si>
  <si>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</si>
  <si>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</si>
  <si>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</si>
  <si>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</si>
  <si>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</si>
  <si>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</si>
  <si>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</si>
  <si>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</si>
  <si>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</si>
  <si>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</si>
  <si>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</si>
  <si>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</si>
  <si>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</si>
  <si>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</si>
  <si>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</si>
  <si>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</si>
  <si>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</si>
  <si>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</si>
  <si>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</si>
  <si>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</si>
  <si>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</si>
  <si>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</si>
  <si>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</si>
  <si>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</si>
  <si>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</si>
  <si>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</si>
  <si>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</si>
  <si>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</si>
  <si>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</si>
  <si>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</si>
  <si>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</si>
  <si>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</si>
  <si>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</si>
  <si>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</si>
  <si>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</si>
  <si>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</si>
  <si>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</si>
  <si>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</si>
  <si>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</si>
  <si>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</si>
  <si>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</si>
  <si>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</si>
  <si>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</si>
  <si>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</si>
  <si>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</si>
  <si>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</si>
  <si>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</si>
  <si>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</si>
  <si>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</si>
  <si>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</si>
  <si>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</si>
  <si>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</si>
  <si>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</si>
  <si>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</si>
  <si>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</si>
  <si>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</si>
  <si>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</si>
  <si>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</si>
  <si>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</si>
  <si>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</si>
  <si>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</si>
  <si>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</si>
  <si>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</si>
  <si>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</si>
  <si>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</si>
  <si>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</si>
  <si>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</si>
  <si>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</si>
  <si>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</si>
  <si>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</si>
  <si>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</si>
  <si>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</si>
  <si>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</si>
  <si>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</si>
  <si>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</si>
  <si>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</si>
  <si>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</si>
  <si>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</si>
  <si>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</si>
  <si>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</si>
  <si>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</si>
  <si>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</si>
  <si>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</si>
  <si>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</si>
  <si>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</si>
  <si>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</si>
  <si>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</si>
  <si>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</si>
  <si>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</si>
  <si>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</si>
  <si>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</si>
  <si>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</si>
  <si>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</si>
  <si>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</si>
  <si>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</si>
  <si>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</si>
  <si>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</si>
  <si>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</si>
  <si>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</si>
  <si>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</si>
  <si>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</si>
  <si>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</si>
  <si>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</si>
  <si>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</si>
  <si>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</si>
  <si>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</si>
  <si>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</si>
  <si>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</si>
  <si>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</si>
  <si>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</si>
  <si>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</si>
  <si>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</si>
  <si>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</si>
  <si>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</si>
  <si>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</si>
  <si>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</si>
  <si>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</si>
  <si>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</si>
  <si>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</si>
  <si>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</si>
  <si>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</si>
  <si>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</si>
  <si>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</si>
  <si>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</si>
  <si>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</si>
  <si>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</si>
  <si>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</si>
  <si>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</si>
  <si>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</si>
  <si>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</si>
  <si>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</si>
  <si>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</si>
  <si>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</si>
  <si>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</si>
  <si>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</si>
  <si>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</si>
  <si>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</si>
  <si>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</si>
  <si>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</si>
  <si>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</si>
  <si>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</si>
  <si>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</si>
  <si>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</si>
  <si>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</si>
  <si>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</si>
  <si>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</si>
  <si>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</si>
  <si>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</si>
  <si>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</si>
  <si>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</si>
  <si>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</si>
  <si>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</si>
  <si>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</si>
  <si>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</si>
  <si>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</si>
  <si>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</si>
  <si>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</si>
  <si>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</si>
  <si>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</si>
  <si>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</si>
  <si>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</si>
  <si>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</si>
  <si>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</si>
  <si>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</si>
  <si>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</si>
  <si>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</si>
  <si>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</si>
  <si>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</si>
  <si>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</si>
  <si>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</si>
  <si>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</si>
  <si>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</si>
  <si>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</si>
  <si>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</si>
  <si>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</si>
  <si>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</si>
  <si>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</si>
  <si>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</si>
  <si>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</si>
  <si>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</si>
  <si>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</si>
  <si>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</si>
  <si>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</si>
  <si>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</si>
  <si>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</si>
  <si>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</si>
  <si>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</si>
  <si>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</si>
  <si>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</si>
  <si>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</si>
  <si>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</si>
  <si>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</si>
  <si>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</si>
  <si>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</si>
  <si>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</si>
  <si>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</si>
  <si>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</si>
  <si>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</si>
  <si>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</si>
  <si>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</si>
  <si>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</si>
  <si>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</si>
  <si>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</si>
  <si>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</si>
  <si>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</si>
  <si>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</si>
  <si>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</si>
  <si>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</si>
  <si>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</si>
  <si>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</si>
  <si>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</si>
  <si>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</si>
  <si>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</si>
  <si>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</si>
  <si>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</si>
  <si>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</si>
  <si>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</si>
  <si>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</si>
  <si>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</si>
  <si>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</si>
  <si>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</si>
  <si>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</si>
  <si>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</si>
  <si>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</si>
  <si>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</si>
  <si>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</si>
  <si>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</si>
  <si>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</si>
  <si>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</si>
  <si>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</si>
  <si>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</si>
  <si>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</si>
  <si>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</si>
  <si>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</si>
  <si>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</si>
  <si>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</si>
  <si>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</si>
  <si>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</si>
  <si>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</si>
  <si>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</si>
  <si>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</si>
  <si>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</si>
  <si>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</si>
  <si>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</si>
  <si>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</si>
  <si>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</si>
  <si>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</si>
  <si>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</si>
  <si>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</si>
  <si>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</si>
  <si>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</si>
  <si>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</si>
  <si>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</si>
  <si>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</si>
  <si>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</si>
  <si>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</si>
  <si>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</si>
  <si>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</si>
  <si>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</si>
  <si>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</si>
  <si>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</si>
  <si>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</si>
  <si>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</si>
  <si>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</si>
  <si>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</si>
  <si>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</si>
  <si>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</si>
  <si>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</si>
  <si>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</si>
  <si>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</si>
  <si>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</si>
  <si>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</si>
  <si>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</si>
  <si>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</si>
  <si>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</si>
  <si>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</si>
  <si>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</si>
  <si>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</si>
  <si>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</si>
  <si>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</si>
  <si>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</si>
  <si>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</si>
  <si>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</si>
  <si>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</si>
  <si>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</si>
  <si>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</si>
  <si>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</si>
  <si>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</si>
  <si>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</si>
  <si>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</si>
  <si>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</si>
  <si>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</si>
  <si>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</si>
  <si>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</si>
  <si>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</si>
  <si>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</si>
  <si>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</si>
  <si>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</si>
  <si>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</si>
  <si>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</si>
  <si>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</si>
  <si>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</si>
  <si>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</si>
  <si>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</si>
  <si>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</si>
  <si>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</si>
  <si>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</si>
  <si>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</si>
  <si>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</si>
  <si>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</si>
  <si>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</si>
  <si>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</si>
  <si>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</si>
  <si>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</si>
  <si>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</si>
  <si>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</si>
  <si>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</si>
  <si>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</si>
  <si>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</si>
  <si>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</si>
  <si>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</si>
  <si>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</si>
  <si>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</si>
  <si>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</si>
  <si>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</si>
  <si>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</si>
  <si>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</si>
  <si>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</si>
  <si>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</si>
  <si>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</si>
  <si>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</si>
  <si>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</si>
  <si>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</si>
  <si>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</si>
  <si>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</si>
  <si>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</si>
  <si>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</si>
  <si>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</si>
  <si>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</si>
  <si>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</si>
  <si>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</si>
  <si>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</si>
  <si>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</si>
  <si>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</si>
  <si>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</si>
  <si>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</si>
  <si>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</si>
  <si>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</si>
  <si>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</si>
  <si>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</si>
  <si>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</si>
  <si>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</si>
  <si>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</si>
  <si>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</si>
  <si>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</si>
  <si>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</si>
  <si>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</si>
  <si>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</si>
  <si>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</si>
  <si>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</si>
  <si>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</si>
  <si>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</si>
  <si>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</si>
  <si>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</si>
  <si>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</si>
  <si>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</si>
  <si>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</si>
  <si>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</si>
  <si>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</si>
  <si>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</si>
  <si>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</si>
  <si>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</si>
  <si>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</si>
  <si>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</si>
  <si>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</si>
  <si>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</si>
  <si>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</si>
  <si>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</si>
  <si>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</si>
  <si>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</si>
  <si>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</si>
  <si>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</si>
  <si>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</si>
  <si>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</si>
  <si>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</si>
  <si>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</si>
  <si>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</si>
  <si>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</si>
  <si>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</si>
  <si>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</si>
  <si>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</si>
  <si>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</si>
  <si>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</si>
  <si>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</si>
  <si>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</si>
  <si>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</si>
  <si>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</si>
  <si>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</si>
  <si>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</si>
  <si>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</si>
  <si>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</si>
  <si>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</si>
  <si>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</si>
  <si>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</si>
  <si>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</si>
  <si>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</si>
  <si>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</si>
  <si>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</si>
  <si>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</si>
  <si>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</si>
  <si>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</si>
  <si>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</si>
  <si>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</si>
  <si>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</si>
  <si>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</si>
  <si>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</si>
  <si>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</si>
  <si>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</si>
  <si>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</si>
  <si>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</si>
  <si>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</si>
  <si>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</si>
  <si>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</si>
  <si>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</si>
  <si>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</si>
  <si>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</si>
  <si>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</si>
  <si>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</si>
  <si>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</si>
  <si>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</si>
  <si>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</si>
  <si>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</si>
  <si>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</si>
  <si>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</si>
  <si>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</si>
  <si>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</si>
  <si>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</si>
  <si>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</si>
  <si>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</si>
  <si>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</si>
  <si>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</si>
  <si>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</si>
  <si>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</si>
  <si>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</si>
  <si>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</si>
  <si>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</si>
  <si>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</si>
  <si>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</si>
  <si>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</si>
  <si>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</si>
  <si>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</si>
  <si>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</si>
  <si>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</si>
  <si>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</si>
  <si>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</si>
  <si>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</si>
  <si>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</si>
  <si>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</si>
  <si>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</si>
  <si>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</si>
  <si>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</si>
  <si>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</si>
  <si>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</si>
  <si>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</si>
  <si>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</si>
  <si>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</si>
  <si>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</si>
  <si>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</si>
  <si>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</si>
  <si>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</si>
  <si>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</si>
  <si>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</si>
  <si>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</si>
  <si>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</si>
  <si>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</si>
  <si>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</si>
  <si>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</si>
  <si>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</si>
  <si>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</si>
  <si>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</si>
  <si>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</si>
  <si>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</si>
  <si>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</si>
  <si>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</si>
  <si>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</si>
  <si>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</si>
  <si>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</si>
  <si>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</si>
  <si>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</si>
  <si>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</si>
  <si>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</si>
  <si>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</si>
  <si>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</si>
  <si>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</si>
  <si>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</si>
  <si>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</si>
  <si>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</si>
  <si>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</si>
  <si>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</si>
  <si>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</si>
  <si>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</si>
  <si>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</si>
  <si>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</si>
  <si>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</si>
  <si>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</si>
  <si>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</si>
  <si>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</si>
  <si>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</si>
  <si>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</si>
  <si>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</si>
  <si>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</si>
  <si>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</si>
  <si>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</si>
  <si>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</si>
  <si>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</si>
  <si>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</si>
  <si>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</si>
  <si>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</si>
  <si>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</si>
  <si>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</si>
  <si>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</si>
  <si>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</si>
  <si>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</si>
  <si>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</si>
  <si>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</si>
  <si>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</si>
  <si>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</si>
  <si>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</si>
  <si>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</si>
  <si>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</si>
  <si>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</si>
  <si>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</si>
  <si>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</si>
  <si>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</si>
  <si>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</si>
  <si>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</si>
  <si>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</si>
  <si>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</si>
  <si>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</si>
  <si>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</si>
  <si>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</si>
  <si>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</si>
  <si>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</si>
  <si>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</si>
  <si>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</si>
  <si>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</si>
  <si>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</si>
  <si>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</si>
  <si>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</si>
  <si>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</si>
  <si>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</si>
  <si>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</si>
  <si>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</si>
  <si>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</si>
  <si>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</si>
  <si>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</si>
  <si>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</si>
  <si>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</si>
  <si>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</si>
  <si>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</si>
  <si>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</si>
  <si>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</si>
  <si>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</si>
  <si>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</si>
  <si>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</si>
  <si>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</si>
  <si>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</si>
  <si>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</si>
  <si>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</si>
  <si>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</si>
  <si>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</si>
  <si>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</si>
  <si>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</si>
  <si>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</si>
  <si>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</si>
  <si>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</si>
  <si>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</si>
  <si>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</si>
  <si>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</si>
  <si>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</si>
  <si>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</si>
  <si>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</si>
  <si>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</si>
  <si>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</si>
  <si>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</si>
  <si>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</si>
  <si>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</si>
  <si>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</si>
  <si>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</si>
  <si>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</si>
  <si>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</si>
  <si>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</si>
  <si>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</si>
  <si>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</si>
  <si>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</si>
  <si>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</si>
  <si>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</si>
  <si>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</si>
  <si>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</si>
  <si>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</si>
  <si>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</si>
  <si>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</si>
  <si>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</si>
  <si>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</si>
  <si>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</si>
  <si>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</si>
  <si>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</si>
  <si>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</si>
  <si>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</si>
  <si>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</si>
  <si>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</si>
  <si>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</si>
  <si>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</si>
  <si>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</si>
  <si>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</si>
  <si>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</si>
  <si>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</si>
  <si>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</si>
  <si>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</si>
  <si>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</si>
  <si>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</si>
  <si>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</si>
  <si>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</si>
  <si>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</si>
  <si>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</si>
  <si>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</si>
  <si>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</si>
  <si>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</si>
  <si>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</si>
  <si>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</si>
  <si>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</si>
  <si>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</si>
  <si>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</si>
  <si>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</si>
  <si>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</si>
  <si>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</si>
  <si>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</si>
  <si>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</si>
  <si>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</si>
  <si>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</si>
  <si>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</si>
  <si>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</si>
  <si>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</si>
  <si>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</si>
  <si>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</si>
  <si>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</si>
  <si>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</si>
  <si>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</si>
  <si>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</si>
  <si>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</si>
  <si>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</si>
  <si>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</si>
  <si>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</si>
  <si>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</si>
  <si>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</si>
  <si>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</si>
  <si>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</si>
  <si>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</si>
  <si>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</si>
  <si>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</si>
  <si>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</si>
  <si>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</si>
  <si>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</si>
  <si>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</si>
  <si>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</si>
  <si>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</si>
  <si>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</si>
  <si>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</si>
  <si>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</si>
  <si>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</si>
  <si>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</si>
  <si>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</si>
  <si>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</si>
  <si>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</si>
  <si>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</si>
  <si>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</si>
  <si>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</si>
  <si>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</si>
  <si>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</si>
  <si>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</si>
  <si>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</si>
  <si>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</si>
  <si>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</si>
  <si>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</si>
  <si>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</si>
  <si>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</si>
  <si>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</si>
  <si>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</si>
  <si>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</si>
  <si>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</si>
  <si>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</si>
  <si>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</si>
  <si>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</si>
  <si>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</si>
  <si>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</si>
  <si>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</si>
  <si>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</si>
  <si>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</si>
  <si>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</si>
  <si>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</si>
  <si>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</si>
  <si>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</si>
  <si>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</si>
  <si>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</si>
  <si>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</si>
  <si>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</si>
  <si>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</si>
  <si>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</si>
  <si>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</si>
  <si>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</si>
  <si>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</si>
  <si>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</si>
  <si>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</si>
  <si>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</si>
  <si>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</si>
  <si>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</si>
  <si>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</si>
  <si>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</si>
  <si>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</si>
  <si>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</si>
  <si>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</si>
  <si>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</si>
  <si>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</si>
  <si>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</si>
  <si>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</si>
  <si>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</si>
  <si>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</si>
  <si>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</si>
  <si>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</si>
  <si>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</si>
  <si>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</si>
  <si>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</si>
  <si>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</si>
  <si>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</si>
  <si>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</si>
  <si>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</si>
  <si>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</si>
  <si>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</si>
  <si>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</si>
  <si>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</si>
  <si>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</si>
  <si>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</si>
  <si>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</si>
  <si>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</si>
  <si>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</si>
  <si>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</si>
  <si>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</si>
  <si>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</si>
  <si>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</si>
  <si>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</si>
  <si>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</si>
  <si>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</si>
  <si>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</si>
  <si>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</si>
  <si>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</si>
  <si>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</si>
  <si>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</si>
  <si>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</si>
  <si>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</si>
  <si>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</si>
  <si>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</si>
  <si>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</si>
  <si>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</si>
  <si>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</si>
  <si>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</si>
  <si>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</si>
  <si>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</si>
  <si>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</si>
  <si>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</si>
  <si>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</si>
  <si>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</si>
  <si>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</si>
  <si>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</si>
  <si>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</si>
  <si>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</si>
  <si>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</si>
  <si>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</si>
  <si>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</si>
  <si>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</si>
  <si>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</si>
  <si>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</si>
  <si>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</si>
  <si>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</si>
  <si>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</si>
  <si>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</si>
  <si>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</si>
  <si>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</si>
  <si>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</si>
  <si>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</si>
  <si>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</si>
  <si>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</si>
  <si>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</si>
  <si>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</si>
  <si>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</si>
  <si>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</si>
  <si>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</si>
  <si>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</si>
  <si>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</si>
  <si>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</si>
  <si>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</si>
  <si>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</si>
  <si>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</si>
  <si>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</si>
  <si>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</si>
  <si>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</si>
  <si>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</si>
  <si>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</si>
  <si>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</si>
  <si>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</si>
  <si>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</si>
  <si>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</si>
  <si>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</si>
  <si>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</si>
  <si>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</si>
  <si>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</si>
  <si>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</si>
  <si>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</si>
  <si>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</si>
  <si>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</si>
  <si>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</si>
  <si>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</si>
  <si>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</si>
  <si>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</si>
  <si>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</si>
  <si>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</si>
  <si>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</si>
  <si>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</si>
  <si>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</si>
  <si>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</si>
  <si>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</si>
  <si>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</si>
  <si>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</si>
  <si>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</si>
  <si>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</si>
  <si>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</si>
  <si>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</si>
  <si>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</si>
  <si>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</si>
  <si>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</si>
  <si>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</si>
  <si>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</si>
  <si>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</si>
  <si>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</si>
  <si>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</si>
  <si>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</si>
  <si>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</si>
  <si>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</si>
  <si>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</si>
  <si>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</si>
  <si>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</si>
  <si>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</si>
  <si>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</si>
  <si>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</si>
  <si>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</si>
  <si>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</si>
  <si>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</si>
  <si>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</si>
  <si>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</si>
  <si>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</si>
  <si>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</si>
  <si>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</si>
  <si>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</si>
  <si>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</si>
  <si>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</si>
  <si>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</si>
  <si>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</si>
  <si>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</si>
  <si>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</si>
  <si>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</si>
  <si>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</si>
  <si>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</si>
  <si>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</si>
  <si>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</si>
  <si>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</si>
  <si>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</si>
  <si>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</si>
  <si>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</si>
  <si>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</si>
  <si>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</si>
  <si>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</si>
  <si>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</si>
  <si>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</si>
  <si>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</si>
  <si>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</si>
  <si>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</si>
  <si>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</si>
  <si>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</si>
  <si>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</si>
  <si>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</si>
  <si>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</si>
  <si>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</si>
  <si>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</si>
  <si>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</si>
  <si>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</si>
  <si>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</si>
  <si>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</si>
  <si>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</si>
  <si>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</si>
  <si>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</si>
  <si>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</si>
  <si>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</si>
  <si>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</si>
  <si>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</si>
  <si>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</si>
  <si>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</si>
  <si>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</si>
  <si>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</si>
  <si>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</si>
  <si>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</si>
  <si>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</si>
  <si>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</si>
  <si>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</si>
  <si>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</si>
  <si>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</si>
  <si>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</si>
  <si>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</si>
  <si>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</si>
  <si>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</si>
  <si>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</si>
  <si>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</si>
  <si>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</si>
  <si>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</si>
  <si>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</si>
  <si>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</si>
  <si>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</si>
  <si>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</si>
  <si>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</si>
  <si>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</si>
  <si>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</si>
  <si>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</si>
  <si>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</si>
  <si>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</si>
  <si>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</si>
  <si>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</si>
  <si>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</si>
  <si>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</si>
  <si>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</si>
  <si>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</si>
  <si>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</si>
  <si>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</si>
  <si>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</si>
  <si>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</si>
  <si>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</si>
  <si>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</si>
  <si>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</si>
  <si>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</si>
  <si>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</si>
  <si>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</si>
  <si>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</si>
  <si>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</si>
  <si>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</si>
  <si>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</si>
  <si>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</si>
  <si>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</si>
  <si>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</si>
  <si>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</si>
  <si>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</si>
  <si>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</si>
  <si>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</si>
  <si>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</si>
  <si>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</si>
  <si>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</si>
  <si>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</si>
  <si>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</si>
  <si>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</si>
  <si>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</si>
  <si>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</si>
  <si>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</si>
  <si>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</si>
  <si>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</si>
  <si>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</si>
  <si>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</si>
  <si>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</si>
  <si>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</si>
  <si>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</si>
  <si>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</si>
  <si>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</si>
  <si>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</si>
  <si>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</si>
  <si>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</si>
  <si>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</si>
  <si>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</si>
  <si>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</si>
  <si>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</si>
  <si>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</si>
  <si>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</si>
  <si>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</si>
  <si>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</si>
  <si>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</si>
  <si>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</si>
  <si>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</si>
  <si>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</si>
  <si>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</si>
  <si>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</si>
  <si>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</si>
  <si>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</si>
  <si>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</si>
  <si>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</si>
  <si>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</si>
  <si>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</si>
  <si>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</si>
  <si>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</si>
  <si>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</si>
  <si>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</si>
  <si>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</si>
  <si>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</si>
  <si>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</si>
  <si>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</si>
  <si>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</si>
  <si>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</si>
  <si>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</si>
  <si>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</si>
  <si>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</si>
  <si>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</si>
  <si>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</si>
  <si>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</si>
  <si>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</si>
  <si>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</si>
  <si>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</si>
  <si>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</si>
  <si>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</si>
  <si>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</si>
  <si>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</si>
  <si>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</si>
  <si>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</si>
  <si>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</si>
  <si>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</si>
  <si>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</si>
  <si>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</si>
  <si>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</si>
  <si>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</si>
  <si>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</si>
  <si>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</si>
  <si>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</si>
  <si>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</si>
  <si>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</si>
  <si>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</si>
  <si>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</si>
  <si>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</si>
  <si>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</si>
  <si>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</si>
  <si>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</si>
  <si>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</si>
  <si>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</si>
  <si>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</si>
  <si>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</si>
  <si>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</si>
  <si>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</si>
  <si>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</si>
  <si>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</si>
  <si>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</si>
  <si>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</si>
  <si>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</si>
  <si>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</si>
  <si>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</si>
  <si>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</si>
  <si>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</si>
  <si>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</si>
  <si>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</si>
  <si>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</si>
  <si>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</si>
  <si>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</si>
  <si>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</si>
  <si>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</si>
  <si>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</si>
  <si>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</si>
  <si>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</si>
  <si>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</si>
  <si>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</si>
  <si>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</si>
  <si>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</si>
  <si>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</si>
  <si>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</si>
  <si>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</si>
  <si>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</si>
  <si>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</si>
  <si>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</si>
  <si>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</si>
  <si>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</si>
  <si>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</si>
  <si>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</si>
  <si>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</si>
  <si>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</si>
  <si>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</si>
  <si>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</si>
  <si>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</si>
  <si>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</si>
  <si>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</si>
  <si>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</si>
  <si>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</si>
  <si>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</si>
  <si>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</si>
  <si>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</si>
  <si>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</si>
  <si>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</si>
  <si>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</si>
  <si>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</si>
  <si>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</si>
  <si>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</si>
  <si>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</si>
  <si>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</si>
  <si>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</si>
  <si>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</si>
  <si>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</si>
  <si>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</si>
  <si>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</si>
  <si>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</si>
  <si>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</si>
  <si>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</si>
  <si>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</si>
  <si>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</si>
  <si>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</si>
  <si>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</si>
  <si>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</si>
  <si>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</si>
  <si>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</si>
  <si>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</si>
  <si>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</si>
  <si>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</si>
  <si>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</si>
  <si>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</si>
  <si>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</si>
  <si>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</si>
  <si>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</si>
  <si>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</si>
  <si>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</si>
  <si>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</si>
  <si>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</si>
  <si>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</si>
  <si>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</si>
  <si>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</si>
  <si>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</si>
  <si>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</si>
  <si>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</si>
  <si>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</si>
  <si>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</si>
  <si>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</si>
  <si>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</si>
  <si>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</si>
  <si>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</si>
  <si>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</si>
  <si>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</si>
  <si>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</si>
  <si>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</si>
  <si>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</si>
  <si>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</si>
  <si>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</si>
  <si>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</si>
  <si>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</si>
  <si>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</si>
  <si>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</si>
  <si>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</si>
  <si>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</si>
  <si>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</si>
  <si>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</si>
  <si>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</si>
  <si>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</si>
  <si>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</si>
  <si>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</si>
  <si>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</si>
  <si>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</si>
  <si>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</si>
  <si>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</si>
  <si>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</si>
  <si>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</si>
  <si>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</si>
  <si>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</si>
  <si>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</si>
  <si>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</si>
  <si>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</si>
  <si>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</si>
  <si>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</si>
  <si>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</si>
  <si>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</si>
  <si>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</si>
  <si>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</si>
  <si>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</si>
  <si>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</si>
  <si>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</si>
  <si>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</si>
  <si>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</si>
  <si>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</si>
  <si>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</si>
  <si>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</si>
  <si>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</si>
  <si>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</si>
  <si>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</si>
  <si>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</si>
  <si>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</si>
  <si>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</si>
  <si>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</si>
  <si>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</si>
  <si>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</si>
  <si>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</si>
  <si>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</si>
  <si>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</si>
  <si>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</si>
  <si>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</si>
  <si>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</si>
  <si>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</si>
  <si>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</si>
  <si>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</si>
  <si>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</si>
  <si>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</si>
  <si>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</si>
  <si>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</si>
  <si>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</si>
  <si>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</si>
  <si>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</si>
  <si>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</si>
  <si>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</si>
  <si>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</si>
  <si>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</si>
  <si>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</si>
  <si>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</si>
  <si>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</si>
  <si>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</si>
  <si>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</si>
  <si>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</si>
  <si>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</si>
  <si>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</si>
  <si>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</si>
  <si>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</si>
  <si>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</si>
  <si>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</si>
  <si>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</si>
  <si>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</si>
  <si>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</si>
  <si>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</si>
  <si>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</si>
  <si>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</si>
  <si>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</si>
  <si>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</si>
  <si>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</si>
  <si>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</si>
  <si>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</si>
  <si>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</si>
  <si>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</si>
  <si>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</si>
  <si>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</si>
  <si>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</si>
  <si>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</si>
  <si>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</si>
  <si>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</si>
  <si>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</si>
  <si>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</si>
  <si>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</si>
  <si>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</si>
  <si>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</si>
  <si>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</si>
  <si>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</si>
  <si>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</si>
  <si>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</si>
  <si>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</si>
  <si>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</si>
  <si>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</si>
  <si>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</si>
  <si>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</si>
  <si>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</si>
  <si>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</si>
  <si>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</si>
  <si>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</si>
  <si>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</si>
  <si>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</si>
  <si>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</si>
  <si>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</si>
  <si>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</si>
  <si>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</si>
  <si>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</si>
  <si>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</si>
  <si>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</si>
  <si>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</si>
  <si>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</si>
  <si>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</si>
  <si>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</si>
  <si>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</si>
  <si>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</si>
  <si>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</si>
  <si>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</si>
  <si>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</si>
  <si>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</si>
  <si>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</si>
  <si>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</si>
  <si>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</si>
  <si>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</si>
  <si>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</si>
  <si>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</si>
  <si>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</si>
  <si>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</si>
  <si>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</si>
  <si>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</si>
  <si>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</si>
  <si>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</si>
  <si>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</si>
  <si>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</si>
  <si>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</si>
  <si>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</si>
  <si>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</si>
  <si>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</si>
  <si>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</si>
  <si>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</si>
  <si>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</si>
  <si>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</si>
  <si>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</si>
  <si>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</si>
  <si>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</si>
  <si>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</si>
  <si>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</si>
  <si>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</si>
  <si>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</si>
  <si>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</si>
  <si>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</si>
  <si>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</si>
  <si>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</si>
  <si>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</si>
  <si>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</si>
  <si>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</si>
  <si>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</si>
  <si>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</si>
  <si>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</si>
  <si>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</si>
  <si>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</si>
  <si>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</si>
  <si>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</si>
  <si>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</si>
  <si>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</si>
  <si>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</si>
  <si>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</si>
  <si>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</si>
  <si>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</si>
  <si>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</si>
  <si>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</si>
  <si>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</si>
  <si>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</si>
  <si>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</si>
  <si>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</si>
  <si>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</si>
  <si>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</si>
  <si>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</si>
  <si>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</si>
  <si>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</si>
  <si>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</si>
  <si>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</si>
  <si>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</si>
  <si>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</si>
  <si>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</si>
  <si>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</si>
  <si>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</si>
  <si>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</si>
  <si>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</si>
  <si>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</si>
  <si>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</si>
  <si>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</si>
  <si>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</si>
  <si>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</si>
  <si>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</si>
  <si>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</si>
  <si>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</si>
  <si>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</si>
  <si>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</si>
  <si>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</si>
  <si>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</si>
  <si>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</si>
  <si>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</si>
  <si>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</si>
  <si>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</si>
  <si>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</si>
  <si>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</si>
  <si>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</si>
  <si>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</si>
  <si>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</si>
  <si>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</si>
  <si>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</si>
  <si>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</si>
  <si>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</si>
  <si>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</si>
  <si>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</si>
  <si>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</si>
  <si>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</si>
  <si>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</si>
  <si>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</si>
  <si>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</si>
  <si>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</si>
  <si>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</si>
  <si>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</si>
  <si>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</si>
  <si>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</si>
  <si>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</si>
  <si>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</si>
  <si>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</si>
  <si>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</si>
  <si>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</si>
  <si>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</si>
  <si>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</si>
  <si>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</si>
  <si>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</si>
  <si>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</si>
  <si>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</si>
  <si>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</si>
  <si>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</si>
  <si>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</si>
  <si>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</si>
  <si>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</si>
  <si>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</si>
  <si>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</si>
  <si>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</si>
  <si>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</si>
  <si>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</si>
  <si>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</si>
  <si>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</si>
  <si>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</si>
  <si>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</si>
  <si>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</si>
  <si>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</si>
  <si>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</si>
  <si>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</si>
  <si>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</si>
  <si>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</si>
  <si>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</si>
  <si>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</si>
  <si>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</si>
  <si>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</si>
  <si>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</si>
  <si>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</si>
  <si>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</si>
  <si>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</si>
  <si>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</si>
  <si>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</si>
  <si>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</si>
  <si>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</si>
  <si>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</si>
  <si>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</si>
  <si>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</si>
  <si>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</si>
  <si>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</si>
  <si>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</si>
  <si>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</si>
  <si>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</si>
  <si>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</si>
  <si>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</si>
  <si>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</si>
  <si>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</si>
  <si>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</si>
  <si>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</si>
  <si>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</si>
  <si>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</si>
  <si>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</si>
  <si>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</si>
  <si>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</si>
  <si>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</si>
  <si>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</si>
  <si>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</si>
  <si>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</si>
  <si>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</si>
  <si>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</si>
  <si>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</si>
  <si>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</si>
  <si>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</si>
  <si>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</si>
  <si>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</si>
  <si>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</si>
  <si>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</si>
  <si>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</si>
  <si>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</si>
  <si>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</si>
  <si>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</si>
  <si>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</si>
  <si>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</si>
  <si>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</si>
  <si>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</si>
  <si>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</si>
  <si>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</si>
  <si>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</si>
  <si>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</si>
  <si>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</si>
  <si>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</si>
  <si>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</si>
  <si>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</si>
  <si>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</si>
  <si>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</si>
  <si>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</si>
  <si>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</si>
  <si>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</si>
  <si>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</si>
  <si>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</si>
  <si>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</si>
  <si>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</si>
  <si>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</si>
  <si>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</si>
  <si>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</si>
  <si>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</si>
  <si>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</si>
  <si>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</si>
  <si>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</si>
  <si>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</si>
  <si>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</si>
  <si>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</si>
  <si>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</si>
  <si>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</si>
  <si>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</si>
  <si>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</si>
  <si>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</si>
  <si>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</si>
  <si>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</si>
  <si>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</si>
  <si>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</si>
  <si>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</si>
  <si>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</si>
  <si>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</si>
  <si>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</si>
  <si>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</si>
  <si>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</si>
  <si>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</si>
  <si>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</si>
  <si>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</si>
  <si>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</si>
  <si>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</si>
  <si>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</si>
  <si>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</si>
  <si>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</si>
  <si>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</si>
  <si>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</si>
  <si>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</si>
  <si>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</si>
  <si>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</si>
  <si>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</si>
  <si>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</si>
  <si>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</si>
  <si>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</si>
  <si>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</si>
  <si>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</si>
  <si>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</si>
  <si>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</si>
  <si>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</si>
  <si>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</si>
  <si>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</si>
  <si>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</si>
  <si>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</si>
  <si>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</si>
  <si>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</si>
  <si>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</si>
  <si>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</si>
  <si>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</si>
  <si>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</si>
  <si>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</si>
  <si>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</si>
  <si>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</si>
  <si>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</si>
  <si>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</si>
  <si>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</si>
  <si>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</si>
  <si>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</si>
  <si>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</si>
  <si>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</si>
  <si>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</si>
  <si>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</si>
  <si>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</si>
  <si>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</si>
  <si>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</si>
  <si>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</si>
  <si>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</si>
  <si>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</si>
  <si>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</si>
  <si>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</si>
  <si>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</si>
  <si>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</si>
  <si>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</si>
  <si>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</si>
  <si>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</si>
  <si>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</si>
  <si>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</si>
  <si>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</si>
  <si>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</si>
  <si>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</si>
  <si>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</si>
  <si>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</si>
  <si>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</si>
  <si>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</si>
  <si>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</si>
  <si>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</si>
  <si>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</si>
  <si>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</si>
  <si>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</si>
  <si>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</si>
  <si>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</si>
  <si>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</si>
  <si>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</si>
  <si>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</si>
  <si>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</si>
  <si>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</si>
  <si>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</si>
  <si>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</si>
  <si>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</si>
  <si>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</si>
  <si>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</si>
  <si>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</si>
  <si>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</si>
  <si>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</si>
  <si>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</si>
  <si>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</si>
  <si>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</si>
  <si>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</si>
  <si>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</si>
  <si>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</si>
  <si>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</si>
  <si>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</si>
  <si>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</si>
  <si>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</si>
  <si>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</si>
  <si>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</si>
  <si>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</si>
  <si>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</si>
  <si>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</si>
  <si>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</si>
  <si>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</si>
  <si>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</si>
  <si>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</si>
  <si>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</si>
  <si>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</si>
  <si>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</si>
  <si>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</si>
  <si>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</si>
  <si>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</si>
  <si>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</si>
  <si>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</si>
  <si>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</si>
  <si>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</si>
  <si>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</si>
  <si>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</si>
  <si>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</si>
  <si>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</si>
  <si>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</si>
  <si>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</si>
  <si>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</si>
  <si>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</si>
  <si>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</si>
  <si>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</si>
  <si>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</si>
  <si>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</si>
  <si>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</si>
  <si>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</si>
  <si>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</si>
  <si>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</si>
  <si>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</si>
  <si>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</si>
  <si>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</si>
  <si>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</si>
  <si>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</si>
  <si>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</si>
  <si>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</si>
  <si>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</si>
  <si>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</si>
  <si>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</si>
  <si>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</si>
  <si>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</si>
  <si>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</si>
  <si>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</si>
  <si>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</si>
  <si>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</si>
  <si>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</si>
  <si>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</si>
  <si>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</si>
  <si>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</si>
  <si>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</si>
  <si>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</si>
  <si>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</si>
  <si>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</si>
  <si>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</si>
  <si>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</si>
  <si>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</si>
  <si>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</si>
  <si>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</si>
  <si>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</si>
  <si>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</si>
  <si>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</si>
  <si>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</si>
  <si>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</si>
  <si>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</si>
  <si>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</si>
  <si>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</si>
  <si>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</si>
  <si>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</si>
  <si>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</si>
  <si>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</si>
  <si>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</si>
  <si>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</si>
  <si>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</si>
  <si>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</si>
  <si>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</si>
  <si>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</si>
  <si>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</si>
  <si>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</si>
  <si>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</si>
  <si>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</si>
  <si>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</si>
  <si>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</si>
  <si>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</si>
  <si>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</si>
  <si>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</si>
  <si>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</si>
  <si>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</si>
  <si>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</si>
  <si>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</si>
  <si>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</si>
  <si>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</si>
  <si>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</si>
  <si>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</si>
  <si>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</si>
  <si>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</si>
  <si>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</si>
  <si>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</si>
  <si>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</si>
  <si>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</si>
  <si>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</si>
  <si>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</si>
  <si>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</si>
  <si>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</si>
  <si>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</si>
  <si>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</si>
  <si>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</si>
  <si>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</si>
  <si>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</si>
  <si>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</si>
  <si>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</si>
  <si>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</si>
  <si>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</si>
  <si>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</si>
  <si>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</si>
  <si>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</si>
  <si>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</si>
  <si>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</si>
  <si>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</si>
  <si>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</si>
  <si>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</si>
  <si>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</si>
  <si>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</si>
  <si>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</si>
  <si>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</si>
  <si>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</si>
  <si>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</si>
  <si>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</si>
  <si>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</si>
  <si>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</si>
  <si>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</si>
  <si>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</si>
  <si>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</si>
  <si>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</si>
  <si>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</si>
  <si>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</si>
  <si>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</si>
  <si>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</si>
  <si>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</si>
  <si>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</si>
  <si>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</si>
  <si>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</si>
  <si>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</si>
  <si>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</si>
  <si>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</si>
  <si>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</si>
  <si>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</si>
  <si>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</si>
  <si>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</si>
  <si>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</si>
  <si>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</si>
  <si>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</si>
  <si>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</si>
  <si>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</si>
  <si>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</si>
  <si>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</si>
  <si>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</si>
  <si>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</si>
  <si>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</si>
  <si>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</si>
  <si>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</si>
  <si>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</si>
  <si>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</si>
  <si>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</si>
  <si>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</si>
  <si>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</si>
  <si>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</si>
  <si>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</si>
  <si>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</si>
  <si>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</si>
  <si>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</si>
  <si>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</si>
  <si>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</si>
  <si>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</si>
  <si>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</si>
  <si>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</si>
  <si>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</si>
  <si>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</si>
  <si>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</si>
  <si>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</si>
  <si>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</si>
  <si>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</si>
  <si>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</si>
  <si>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</si>
  <si>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</si>
  <si>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</si>
  <si>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</si>
  <si>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</si>
  <si>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</si>
  <si>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</si>
  <si>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</si>
  <si>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</si>
  <si>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</si>
  <si>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</si>
  <si>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</si>
  <si>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</si>
  <si>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</si>
  <si>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</si>
  <si>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</si>
  <si>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</si>
  <si>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</si>
  <si>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</si>
  <si>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</si>
  <si>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</si>
  <si>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</si>
  <si>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</si>
  <si>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</si>
  <si>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</si>
  <si>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</si>
  <si>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</si>
  <si>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</si>
  <si>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</si>
  <si>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</si>
  <si>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</si>
  <si>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</si>
  <si>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</si>
  <si>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</si>
  <si>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</si>
  <si>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</si>
  <si>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</si>
  <si>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</si>
  <si>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</si>
  <si>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</si>
  <si>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</si>
  <si>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</si>
  <si>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</si>
  <si>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</si>
  <si>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</si>
  <si>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</si>
  <si>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</si>
  <si>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</si>
  <si>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</si>
  <si>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</si>
  <si>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</si>
  <si>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</si>
  <si>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</si>
  <si>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</si>
  <si>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</si>
  <si>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</si>
  <si>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</si>
  <si>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</si>
  <si>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</si>
  <si>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</si>
  <si>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</si>
  <si>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</si>
  <si>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</si>
  <si>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</si>
  <si>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</si>
  <si>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</si>
  <si>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</si>
  <si>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</si>
  <si>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</si>
  <si>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</si>
  <si>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</si>
  <si>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</si>
  <si>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</si>
  <si>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</si>
  <si>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</si>
  <si>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</si>
  <si>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</si>
  <si>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</si>
  <si>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</si>
  <si>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</si>
  <si>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</si>
  <si>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</si>
  <si>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</si>
  <si>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</si>
  <si>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</si>
  <si>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</si>
  <si>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</si>
  <si>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</si>
  <si>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</si>
  <si>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</si>
  <si>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</si>
  <si>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</si>
  <si>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</si>
  <si>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</si>
  <si>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</si>
  <si>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</si>
  <si>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</si>
  <si>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</si>
  <si>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</si>
  <si>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</si>
  <si>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</si>
  <si>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</si>
  <si>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</si>
  <si>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</si>
  <si>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</si>
  <si>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</si>
  <si>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</si>
  <si>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</si>
  <si>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</si>
  <si>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</si>
  <si>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</si>
  <si>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</si>
  <si>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</si>
  <si>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</si>
  <si>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</si>
  <si>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</si>
  <si>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</si>
  <si>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</si>
  <si>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</si>
  <si>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</si>
  <si>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</si>
  <si>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</si>
  <si>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</si>
  <si>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</si>
  <si>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</si>
  <si>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</si>
  <si>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</si>
  <si>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</si>
  <si>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</si>
  <si>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</si>
  <si>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</si>
  <si>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</si>
  <si>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</si>
  <si>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</si>
  <si>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</si>
  <si>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</si>
  <si>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</si>
  <si>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</si>
  <si>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</si>
  <si>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</si>
  <si>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</si>
  <si>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</si>
  <si>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</si>
  <si>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</si>
  <si>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</si>
  <si>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</si>
  <si>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</si>
  <si>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</si>
  <si>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</si>
  <si>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</si>
  <si>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</si>
  <si>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</si>
  <si>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</si>
  <si>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</si>
  <si>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</si>
  <si>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</si>
  <si>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</si>
  <si>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</si>
  <si>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</si>
  <si>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</si>
  <si>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</si>
  <si>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</si>
  <si>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</si>
  <si>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</si>
  <si>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</si>
  <si>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</si>
  <si>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</si>
  <si>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</si>
  <si>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</si>
  <si>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</si>
  <si>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</si>
  <si>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</si>
  <si>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</si>
  <si>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</si>
  <si>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</si>
  <si>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</si>
  <si>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</si>
  <si>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</si>
  <si>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</si>
  <si>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</si>
  <si>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</si>
  <si>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</si>
  <si>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</si>
  <si>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</si>
  <si>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</si>
  <si>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</si>
  <si>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</si>
  <si>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</si>
  <si>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</si>
  <si>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</si>
  <si>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</si>
  <si>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</si>
  <si>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</si>
  <si>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</si>
  <si>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</si>
  <si>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</si>
  <si>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</si>
  <si>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</si>
  <si>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</si>
  <si>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</si>
  <si>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</si>
  <si>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</si>
  <si>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</si>
  <si>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</si>
  <si>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</si>
  <si>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</si>
  <si>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</si>
  <si>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</si>
  <si>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</si>
  <si>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</si>
  <si>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</si>
  <si>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</si>
  <si>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</si>
  <si>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</si>
  <si>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</si>
  <si>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</si>
  <si>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</si>
  <si>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</si>
  <si>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</si>
  <si>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</si>
  <si>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</si>
  <si>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</si>
  <si>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</si>
  <si>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</si>
  <si>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</si>
  <si>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</si>
  <si>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</si>
  <si>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</si>
  <si>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</si>
  <si>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</si>
  <si>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</si>
  <si>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</si>
  <si>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</si>
  <si>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</si>
  <si>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</si>
  <si>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</si>
  <si>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</si>
  <si>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</si>
  <si>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</si>
  <si>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</si>
  <si>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</si>
  <si>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</si>
  <si>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</si>
  <si>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</si>
  <si>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</si>
  <si>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</si>
  <si>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</si>
  <si>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</si>
  <si>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</si>
  <si>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</si>
  <si>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</si>
  <si>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</si>
  <si>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</si>
  <si>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</si>
  <si>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</si>
  <si>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</si>
  <si>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</si>
  <si>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</si>
  <si>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</si>
  <si>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</si>
  <si>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</si>
  <si>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</si>
  <si>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</si>
  <si>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</si>
  <si>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</si>
  <si>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</si>
  <si>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</si>
  <si>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</si>
  <si>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</si>
  <si>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</si>
  <si>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</si>
  <si>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</si>
  <si>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</si>
  <si>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</si>
  <si>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</si>
  <si>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</si>
  <si>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</si>
  <si>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</si>
  <si>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</si>
  <si>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</si>
  <si>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</si>
  <si>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</si>
  <si>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</si>
  <si>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</si>
  <si>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</si>
  <si>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</si>
  <si>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</si>
  <si>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</si>
  <si>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</si>
  <si>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</si>
  <si>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</si>
  <si>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</si>
  <si>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</si>
  <si>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</si>
  <si>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</si>
  <si>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</si>
  <si>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</si>
  <si>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</si>
  <si>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</si>
  <si>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</si>
  <si>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</si>
  <si>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</si>
  <si>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</si>
  <si>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</si>
  <si>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</si>
  <si>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</si>
  <si>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</si>
  <si>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</si>
  <si>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</si>
  <si>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</si>
  <si>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</si>
  <si>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</si>
  <si>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</si>
  <si>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</si>
  <si>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</si>
  <si>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</si>
  <si>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</si>
  <si>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</si>
  <si>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</si>
  <si>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</si>
  <si>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</si>
  <si>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</si>
  <si>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</si>
  <si>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</si>
  <si>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</si>
  <si>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</si>
  <si>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</si>
  <si>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</si>
  <si>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</si>
  <si>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</si>
  <si>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</si>
  <si>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</si>
  <si>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</si>
  <si>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</si>
  <si>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</si>
  <si>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</si>
  <si>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</si>
  <si>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</si>
  <si>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</si>
  <si>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</si>
  <si>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</si>
  <si>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</si>
  <si>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</si>
  <si>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</si>
  <si>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</si>
  <si>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</si>
  <si>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</si>
  <si>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</si>
  <si>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</si>
  <si>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</si>
  <si>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</si>
  <si>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</si>
  <si>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</si>
  <si>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</si>
  <si>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</si>
  <si>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</si>
  <si>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</si>
  <si>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</si>
  <si>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</si>
  <si>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</si>
  <si>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</si>
  <si>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</si>
  <si>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</si>
  <si>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</si>
  <si>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</si>
  <si>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</si>
  <si>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</si>
  <si>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</si>
  <si>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</si>
  <si>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</si>
  <si>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</si>
  <si>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</si>
  <si>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</si>
  <si>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</si>
  <si>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</si>
  <si>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</si>
  <si>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</si>
  <si>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</si>
  <si>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</si>
  <si>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</si>
  <si>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</si>
  <si>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</si>
  <si>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</si>
  <si>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</si>
  <si>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</si>
  <si>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</si>
  <si>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</si>
  <si>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</si>
  <si>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</si>
  <si>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</si>
  <si>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</si>
  <si>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</si>
  <si>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</si>
  <si>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</si>
  <si>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</si>
  <si>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</si>
  <si>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</si>
  <si>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</si>
  <si>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</si>
  <si>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</si>
  <si>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</si>
  <si>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</si>
  <si>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</si>
  <si>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</si>
  <si>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</si>
  <si>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</si>
  <si>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</si>
  <si>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</si>
  <si>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</si>
  <si>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</si>
  <si>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</si>
  <si>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</si>
  <si>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</si>
  <si>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</si>
  <si>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</si>
  <si>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</si>
  <si>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</si>
  <si>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</si>
  <si>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</si>
  <si>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</si>
  <si>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</si>
  <si>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</si>
  <si>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</si>
  <si>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</si>
  <si>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</si>
  <si>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</si>
  <si>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</si>
  <si>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</si>
  <si>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</si>
  <si>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</si>
  <si>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</si>
  <si>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</si>
  <si>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</si>
  <si>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</si>
  <si>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</si>
  <si>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</si>
  <si>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</si>
  <si>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</si>
  <si>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</si>
  <si>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</si>
  <si>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</si>
  <si>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</si>
  <si>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</si>
  <si>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</si>
  <si>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</si>
  <si>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</si>
  <si>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</si>
  <si>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</si>
  <si>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</si>
  <si>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</si>
  <si>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</si>
  <si>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</si>
  <si>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</si>
  <si>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</si>
  <si>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</si>
  <si>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</si>
  <si>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</si>
  <si>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</si>
  <si>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</si>
  <si>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</si>
  <si>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</si>
  <si>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</si>
  <si>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</si>
  <si>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</si>
  <si>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</si>
  <si>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</si>
  <si>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</si>
  <si>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</si>
  <si>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</si>
  <si>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</si>
  <si>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</si>
  <si>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</si>
  <si>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</si>
  <si>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</si>
  <si>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</si>
  <si>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</si>
  <si>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</si>
  <si>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</si>
  <si>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</si>
  <si>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</si>
  <si>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</si>
  <si>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</si>
  <si>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</si>
  <si>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</si>
  <si>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</si>
  <si>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</si>
  <si>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</si>
  <si>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</si>
  <si>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</si>
  <si>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</si>
  <si>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</si>
  <si>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</si>
  <si>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</si>
  <si>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</si>
  <si>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</si>
  <si>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</si>
  <si>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</si>
  <si>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</si>
  <si>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</si>
  <si>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</si>
  <si>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</si>
  <si>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</si>
  <si>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</si>
  <si>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</si>
  <si>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</si>
  <si>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</si>
  <si>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</si>
  <si>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</si>
  <si>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</si>
  <si>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</si>
  <si>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</si>
  <si>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</si>
  <si>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</si>
  <si>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</si>
  <si>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</si>
  <si>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</si>
  <si>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</si>
  <si>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</si>
  <si>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</si>
  <si>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</si>
  <si>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</si>
  <si>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</si>
  <si>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</si>
  <si>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</si>
  <si>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</si>
  <si>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</si>
  <si>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</si>
  <si>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</si>
  <si>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</si>
  <si>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</si>
  <si>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</si>
  <si>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</si>
  <si>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</si>
  <si>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</si>
  <si>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</si>
  <si>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</si>
  <si>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</si>
  <si>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</si>
  <si>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</si>
  <si>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</si>
  <si>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</si>
  <si>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</si>
  <si>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</si>
  <si>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</si>
  <si>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</si>
  <si>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</si>
  <si>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</si>
  <si>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</si>
  <si>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</si>
  <si>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</si>
  <si>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</si>
  <si>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</si>
  <si>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</si>
  <si>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</si>
  <si>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</si>
  <si>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</si>
  <si>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</si>
  <si>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</si>
  <si>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</si>
  <si>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</si>
  <si>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</si>
  <si>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</si>
  <si>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</si>
  <si>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</si>
  <si>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</si>
  <si>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</si>
  <si>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</si>
  <si>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</si>
  <si>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</si>
  <si>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</si>
  <si>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</si>
  <si>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</si>
  <si>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</si>
  <si>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</si>
  <si>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</si>
  <si>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</si>
  <si>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</si>
  <si>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</si>
  <si>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</si>
  <si>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</si>
  <si>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</si>
  <si>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</si>
  <si>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</si>
  <si>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</si>
  <si>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</si>
  <si>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</si>
  <si>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</si>
  <si>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</si>
  <si>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</si>
  <si>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</si>
  <si>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</si>
  <si>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</si>
  <si>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</si>
  <si>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</si>
  <si>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</si>
  <si>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</si>
  <si>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</si>
  <si>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</si>
  <si>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</si>
  <si>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</si>
  <si>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</si>
  <si>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</si>
  <si>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</si>
  <si>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</si>
  <si>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</si>
  <si>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</si>
  <si>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</si>
  <si>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</si>
  <si>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</si>
  <si>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</si>
  <si>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</si>
  <si>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</si>
  <si>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</si>
  <si>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</si>
  <si>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</si>
  <si>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</si>
  <si>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</si>
  <si>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</si>
  <si>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</si>
  <si>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</si>
  <si>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</si>
  <si>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</si>
  <si>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</si>
  <si>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</si>
  <si>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</si>
  <si>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</si>
  <si>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</si>
  <si>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</si>
  <si>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</si>
  <si>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</si>
  <si>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</si>
  <si>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</si>
  <si>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</si>
  <si>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</si>
  <si>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</si>
  <si>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</si>
  <si>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</si>
  <si>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</si>
  <si>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</si>
  <si>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</si>
  <si>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</si>
  <si>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</si>
  <si>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</si>
  <si>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</si>
  <si>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</si>
  <si>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</si>
  <si>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</si>
  <si>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</si>
  <si>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</si>
  <si>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</si>
  <si>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</si>
  <si>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</si>
  <si>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</si>
  <si>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</si>
  <si>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</si>
  <si>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</si>
  <si>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</si>
  <si>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</si>
  <si>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</si>
  <si>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</si>
  <si>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</si>
  <si>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</si>
  <si>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</si>
  <si>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</si>
  <si>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</si>
  <si>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</si>
  <si>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</si>
  <si>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</si>
  <si>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</si>
  <si>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</si>
  <si>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</si>
  <si>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</si>
  <si>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</si>
  <si>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</si>
  <si>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</si>
  <si>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</si>
  <si>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</si>
  <si>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</si>
  <si>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</si>
  <si>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</si>
  <si>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</si>
  <si>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</si>
  <si>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</si>
  <si>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</si>
  <si>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</si>
  <si>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</si>
  <si>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</si>
  <si>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</si>
  <si>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</si>
  <si>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</si>
  <si>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</si>
  <si>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</si>
  <si>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</si>
  <si>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</si>
  <si>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</si>
  <si>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</si>
  <si>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</si>
  <si>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</si>
  <si>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</si>
  <si>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</si>
  <si>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</si>
  <si>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</si>
  <si>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</si>
  <si>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</si>
  <si>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</si>
  <si>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</si>
  <si>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</si>
  <si>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</si>
  <si>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</si>
  <si>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</si>
  <si>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</si>
  <si>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</si>
  <si>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</si>
  <si>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</si>
  <si>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</si>
  <si>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</si>
  <si>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</si>
  <si>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</si>
  <si>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</si>
  <si>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</si>
  <si>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</si>
  <si>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</si>
  <si>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</si>
  <si>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</si>
  <si>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</si>
  <si>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</si>
  <si>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</si>
  <si>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</si>
  <si>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</si>
  <si>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</si>
  <si>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</si>
  <si>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</si>
  <si>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</si>
  <si>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</si>
  <si>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</si>
  <si>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</si>
  <si>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</si>
  <si>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</si>
  <si>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</si>
  <si>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</si>
  <si>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</si>
  <si>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</si>
  <si>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</si>
  <si>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</si>
  <si>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</si>
  <si>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</si>
  <si>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</si>
  <si>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</si>
  <si>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</si>
  <si>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</si>
  <si>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</si>
  <si>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</si>
  <si>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</si>
  <si>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</si>
  <si>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</si>
  <si>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</si>
  <si>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</si>
  <si>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</si>
  <si>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</si>
  <si>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</si>
  <si>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</si>
  <si>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</si>
  <si>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</si>
  <si>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</si>
  <si>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</si>
  <si>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</si>
  <si>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</si>
  <si>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</si>
  <si>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</si>
  <si>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</si>
  <si>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</si>
  <si>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</si>
  <si>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</si>
  <si>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</si>
  <si>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</si>
  <si>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</si>
  <si>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</si>
  <si>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</si>
  <si>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</si>
  <si>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</si>
  <si>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</si>
  <si>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</si>
  <si>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</si>
  <si>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</si>
  <si>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</si>
  <si>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</si>
  <si>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</si>
  <si>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</si>
  <si>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</si>
  <si>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</si>
  <si>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</si>
  <si>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</si>
  <si>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</si>
  <si>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</si>
  <si>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</si>
  <si>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</si>
  <si>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</si>
  <si>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</si>
  <si>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</si>
  <si>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</si>
  <si>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</si>
  <si>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</si>
  <si>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</si>
  <si>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</si>
  <si>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</si>
  <si>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</si>
  <si>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</si>
  <si>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</si>
  <si>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</si>
  <si>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</si>
  <si>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</si>
  <si>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</si>
  <si>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</si>
  <si>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</si>
  <si>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</si>
  <si>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</si>
  <si>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</si>
  <si>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</si>
  <si>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</si>
  <si>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</si>
  <si>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</si>
  <si>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</si>
  <si>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</si>
  <si>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</si>
  <si>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</si>
  <si>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</si>
  <si>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</si>
  <si>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</si>
  <si>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</si>
  <si>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</si>
  <si>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</si>
  <si>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</si>
  <si>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</si>
  <si>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</si>
  <si>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</si>
  <si>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</si>
  <si>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</si>
  <si>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</si>
  <si>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</si>
  <si>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</si>
  <si>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</si>
  <si>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</si>
  <si>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</si>
  <si>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</si>
  <si>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</si>
  <si>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</si>
  <si>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</si>
  <si>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</si>
  <si>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</si>
  <si>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</si>
  <si>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</si>
  <si>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</si>
  <si>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</si>
  <si>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</si>
  <si>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</si>
  <si>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</si>
  <si>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</si>
  <si>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</si>
  <si>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</si>
  <si>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</si>
  <si>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</si>
  <si>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</si>
  <si>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</si>
  <si>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</si>
  <si>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</si>
  <si>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</si>
  <si>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</si>
  <si>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</si>
  <si>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</si>
  <si>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</si>
  <si>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</si>
  <si>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</si>
  <si>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</si>
  <si>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</si>
  <si>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</si>
  <si>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</si>
  <si>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</si>
  <si>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</si>
  <si>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</si>
  <si>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</si>
  <si>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</si>
  <si>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</si>
  <si>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</si>
  <si>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</si>
  <si>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</si>
  <si>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</si>
  <si>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</si>
  <si>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</si>
  <si>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</si>
  <si>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</si>
  <si>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</si>
  <si>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</si>
  <si>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</si>
  <si>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</si>
  <si>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</si>
  <si>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</si>
  <si>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</si>
  <si>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</si>
  <si>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</si>
  <si>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</si>
  <si>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</si>
  <si>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</si>
  <si>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</si>
  <si>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</si>
  <si>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</si>
  <si>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</si>
  <si>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</si>
  <si>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</si>
  <si>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</si>
  <si>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</si>
  <si>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</si>
  <si>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</si>
  <si>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</si>
  <si>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</si>
  <si>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</si>
  <si>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</si>
  <si>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</si>
  <si>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</si>
  <si>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</si>
  <si>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</si>
  <si>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</si>
  <si>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</si>
  <si>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</si>
  <si>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</si>
  <si>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</si>
  <si>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</si>
  <si>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</si>
  <si>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</si>
  <si>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</si>
  <si>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</si>
  <si>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</si>
  <si>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</si>
  <si>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</si>
  <si>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</si>
  <si>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</si>
  <si>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</si>
  <si>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</si>
  <si>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</si>
  <si>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</si>
  <si>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</si>
  <si>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</si>
  <si>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</si>
  <si>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</si>
  <si>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</si>
  <si>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</si>
  <si>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</si>
  <si>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</si>
  <si>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</si>
  <si>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</si>
  <si>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</si>
  <si>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</si>
  <si>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</si>
  <si>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</si>
  <si>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</si>
  <si>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</si>
  <si>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</si>
  <si>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</si>
  <si>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</si>
  <si>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</si>
  <si>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</si>
  <si>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</si>
  <si>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</si>
  <si>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</si>
  <si>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</si>
  <si>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</si>
  <si>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</si>
  <si>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</si>
  <si>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</si>
  <si>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</si>
  <si>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</si>
  <si>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</si>
  <si>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</si>
  <si>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</si>
  <si>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</si>
  <si>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</si>
  <si>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</si>
  <si>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</si>
  <si>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</si>
  <si>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</si>
  <si>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</si>
  <si>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</si>
  <si>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</si>
  <si>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</si>
  <si>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</si>
  <si>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</si>
  <si>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</si>
  <si>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</si>
  <si>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</si>
  <si>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</si>
  <si>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</si>
  <si>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</si>
  <si>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</si>
  <si>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</si>
  <si>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</si>
  <si>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</si>
  <si>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</si>
  <si>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</si>
  <si>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</si>
  <si>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</si>
  <si>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</si>
  <si>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</si>
  <si>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</si>
  <si>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</si>
  <si>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</si>
  <si>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</si>
  <si>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</si>
  <si>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</si>
  <si>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</si>
  <si>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</si>
  <si>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</si>
  <si>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</si>
  <si>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</si>
  <si>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</si>
  <si>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</si>
  <si>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</si>
  <si>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</si>
  <si>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</si>
  <si>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</si>
  <si>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</si>
  <si>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</si>
  <si>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</si>
  <si>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</si>
  <si>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</si>
  <si>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</si>
  <si>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</si>
  <si>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</si>
  <si>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</si>
  <si>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</si>
  <si>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</si>
  <si>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</si>
  <si>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</si>
  <si>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</si>
  <si>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</si>
  <si>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</si>
  <si>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</si>
  <si>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</si>
  <si>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</si>
  <si>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</si>
  <si>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</si>
  <si>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</si>
  <si>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</si>
  <si>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</si>
  <si>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</si>
  <si>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</si>
  <si>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</si>
  <si>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</si>
  <si>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</si>
  <si>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</si>
  <si>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</si>
  <si>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</si>
  <si>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</si>
  <si>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</si>
  <si>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</si>
  <si>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</si>
  <si>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</si>
  <si>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</si>
  <si>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</si>
  <si>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</si>
  <si>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</si>
  <si>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</si>
  <si>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</si>
  <si>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</si>
  <si>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</si>
  <si>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</si>
  <si>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</si>
  <si>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</si>
  <si>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</si>
  <si>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</si>
  <si>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</si>
  <si>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</si>
  <si>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</si>
  <si>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</si>
  <si>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</si>
  <si>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</si>
  <si>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</si>
  <si>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</si>
  <si>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</si>
  <si>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</si>
  <si>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</si>
  <si>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</si>
  <si>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</si>
  <si>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</si>
  <si>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</si>
  <si>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</si>
  <si>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</si>
  <si>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</si>
  <si>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</si>
  <si>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</si>
  <si>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</si>
  <si>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</si>
  <si>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</si>
  <si>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</si>
  <si>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</si>
  <si>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</si>
  <si>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</si>
  <si>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</si>
  <si>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</si>
  <si>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</si>
  <si>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</si>
  <si>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</si>
  <si>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</si>
  <si>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</si>
  <si>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</si>
  <si>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</si>
  <si>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</si>
  <si>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</si>
  <si>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</si>
  <si>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</si>
  <si>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</si>
  <si>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</si>
  <si>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</si>
  <si>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</si>
  <si>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</si>
  <si>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</si>
  <si>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</si>
  <si>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</si>
  <si>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</si>
  <si>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</si>
  <si>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</si>
  <si>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</si>
  <si>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</si>
  <si>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</si>
  <si>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</si>
  <si>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</si>
  <si>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</si>
  <si>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</si>
  <si>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</si>
  <si>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</si>
  <si>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</si>
  <si>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</si>
  <si>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</si>
  <si>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</si>
  <si>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</si>
  <si>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</si>
  <si>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</si>
  <si>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</si>
  <si>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</si>
  <si>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</si>
  <si>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</si>
  <si>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</si>
  <si>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</si>
  <si>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</si>
  <si>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</si>
  <si>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</si>
  <si>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</si>
  <si>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</si>
  <si>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</si>
  <si>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</si>
  <si>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</si>
  <si>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</si>
  <si>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</si>
  <si>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</si>
  <si>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</si>
  <si>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</si>
  <si>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</si>
  <si>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</si>
  <si>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</si>
  <si>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</si>
  <si>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</si>
  <si>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</si>
  <si>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</si>
  <si>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</si>
  <si>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</si>
  <si>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</si>
  <si>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</si>
  <si>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</si>
  <si>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</si>
  <si>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</si>
  <si>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</si>
  <si>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</si>
  <si>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</si>
  <si>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</si>
  <si>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</si>
  <si>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</si>
  <si>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</si>
  <si>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</si>
  <si>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</si>
  <si>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</si>
  <si>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</si>
  <si>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</si>
  <si>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</si>
  <si>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</si>
  <si>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</si>
  <si>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</si>
  <si>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</si>
  <si>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</si>
  <si>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</si>
  <si>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</si>
  <si>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</si>
  <si>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</si>
  <si>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</si>
  <si>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</si>
  <si>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</si>
  <si>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</si>
  <si>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</si>
  <si>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</si>
  <si>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</si>
  <si>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</si>
  <si>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</si>
  <si>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</si>
  <si>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</si>
  <si>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</si>
  <si>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</si>
  <si>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</si>
  <si>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</si>
  <si>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</si>
  <si>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</si>
  <si>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</si>
  <si>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</si>
  <si>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</si>
  <si>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</si>
  <si>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</si>
  <si>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</si>
  <si>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</si>
  <si>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</si>
  <si>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</si>
  <si>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</si>
  <si>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</si>
  <si>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</si>
  <si>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</si>
  <si>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</si>
  <si>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</si>
  <si>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</si>
  <si>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</si>
  <si>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</si>
  <si>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</si>
  <si>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</si>
  <si>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</si>
  <si>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</si>
  <si>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</si>
  <si>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</si>
  <si>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</si>
  <si>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</si>
  <si>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</si>
  <si>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</si>
  <si>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</si>
  <si>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</si>
  <si>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</si>
  <si>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</si>
  <si>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</si>
  <si>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</si>
  <si>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</si>
  <si>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</si>
  <si>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</si>
  <si>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</si>
  <si>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</si>
  <si>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</si>
  <si>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</si>
  <si>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</si>
  <si>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</si>
  <si>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</si>
  <si>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</si>
  <si>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</si>
  <si>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</si>
  <si>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</si>
  <si>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</si>
  <si>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</si>
  <si>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</si>
  <si>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</si>
  <si>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</si>
  <si>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</si>
  <si>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</si>
  <si>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</si>
  <si>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</si>
  <si>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</si>
  <si>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</si>
  <si>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</si>
  <si>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</si>
  <si>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</si>
  <si>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</si>
  <si>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</si>
  <si>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</si>
  <si>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</si>
  <si>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</si>
  <si>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</si>
  <si>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</si>
  <si>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</si>
  <si>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</si>
  <si>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</si>
  <si>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</si>
  <si>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</si>
  <si>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</si>
  <si>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</si>
  <si>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</si>
  <si>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</si>
  <si>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</si>
  <si>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</si>
  <si>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</si>
  <si>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</si>
  <si>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</si>
  <si>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</si>
  <si>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</si>
  <si>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</si>
  <si>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</si>
  <si>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</si>
  <si>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</si>
  <si>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</si>
  <si>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</si>
  <si>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</si>
  <si>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</si>
  <si>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</si>
  <si>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</si>
  <si>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</si>
  <si>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</si>
  <si>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</si>
  <si>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</si>
  <si>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</si>
  <si>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</si>
  <si>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</si>
  <si>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</si>
  <si>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</si>
  <si>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</si>
  <si>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</si>
  <si>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</si>
  <si>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</si>
  <si>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</si>
  <si>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</si>
  <si>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</si>
  <si>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</si>
  <si>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</si>
  <si>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</si>
  <si>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</si>
  <si>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</si>
  <si>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</si>
  <si>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</si>
  <si>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</si>
  <si>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</si>
  <si>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</si>
  <si>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</si>
  <si>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</si>
  <si>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</si>
  <si>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</si>
  <si>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</si>
  <si>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</si>
  <si>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</si>
  <si>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</si>
  <si>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</si>
  <si>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</si>
  <si>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</si>
  <si>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</si>
  <si>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</si>
  <si>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</si>
  <si>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</si>
  <si>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</si>
  <si>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</si>
  <si>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</si>
  <si>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</si>
  <si>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</si>
  <si>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</si>
  <si>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</si>
  <si>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</si>
  <si>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</si>
  <si>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</si>
  <si>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</si>
  <si>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</si>
  <si>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</si>
  <si>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</si>
  <si>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</si>
  <si>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</si>
  <si>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</si>
  <si>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</si>
  <si>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</si>
  <si>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</si>
  <si>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</si>
  <si>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</si>
  <si>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</si>
  <si>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</si>
  <si>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</si>
  <si>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</si>
  <si>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</si>
  <si>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</si>
  <si>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</si>
  <si>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</si>
  <si>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</si>
  <si>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</si>
  <si>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</si>
  <si>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</si>
  <si>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</si>
  <si>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</si>
  <si>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</si>
  <si>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</si>
  <si>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</si>
  <si>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</si>
  <si>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</si>
  <si>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</si>
  <si>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</si>
  <si>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</si>
  <si>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</si>
  <si>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</si>
  <si>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</si>
  <si>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</si>
  <si>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</si>
  <si>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</si>
  <si>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</si>
  <si>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</si>
  <si>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</si>
  <si>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</si>
  <si>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</si>
  <si>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</si>
  <si>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</si>
  <si>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</si>
  <si>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</si>
  <si>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</si>
  <si>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</si>
  <si>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</si>
  <si>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</si>
  <si>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</si>
  <si>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</si>
  <si>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</si>
  <si>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</si>
  <si>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</si>
  <si>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</si>
  <si>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</si>
  <si>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</si>
  <si>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</si>
  <si>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</si>
  <si>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</si>
  <si>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</si>
  <si>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</si>
  <si>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</si>
  <si>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</si>
  <si>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</si>
  <si>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</si>
  <si>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</si>
  <si>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</si>
  <si>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</si>
  <si>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</si>
  <si>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</si>
  <si>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</si>
  <si>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</si>
  <si>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</si>
  <si>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</si>
  <si>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</si>
  <si>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</si>
  <si>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</si>
  <si>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</si>
  <si>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</si>
  <si>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</si>
  <si>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</si>
  <si>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</si>
  <si>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</si>
  <si>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</si>
  <si>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</si>
  <si>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</si>
  <si>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</si>
  <si>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</si>
  <si>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</si>
  <si>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</si>
  <si>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</si>
  <si>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</si>
  <si>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</si>
  <si>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</si>
  <si>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</si>
  <si>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</si>
  <si>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</si>
  <si>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</si>
  <si>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</si>
  <si>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</si>
  <si>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</si>
  <si>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</si>
  <si>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</si>
  <si>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</si>
  <si>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</si>
  <si>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</si>
  <si>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</si>
  <si>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</si>
  <si>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</si>
  <si>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</si>
  <si>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</si>
  <si>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</si>
  <si>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</si>
  <si>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</si>
  <si>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</si>
  <si>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</si>
  <si>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</si>
  <si>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</si>
  <si>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</si>
  <si>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</si>
  <si>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</si>
  <si>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</si>
  <si>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</si>
  <si>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</si>
  <si>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</si>
  <si>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</si>
  <si>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</si>
  <si>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</si>
  <si>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</si>
  <si>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</si>
  <si>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</si>
  <si>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</si>
  <si>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</si>
  <si>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</si>
  <si>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</si>
  <si>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</si>
  <si>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</si>
  <si>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</si>
  <si>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</si>
  <si>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</si>
  <si>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</si>
  <si>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</si>
  <si>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</si>
  <si>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</si>
  <si>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</si>
  <si>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</si>
  <si>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</si>
  <si>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</si>
  <si>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</si>
  <si>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</si>
  <si>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</si>
  <si>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</si>
  <si>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</si>
  <si>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</si>
  <si>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</si>
  <si>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</si>
  <si>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</si>
  <si>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</si>
  <si>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</si>
  <si>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</si>
  <si>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</si>
  <si>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</si>
  <si>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</si>
  <si>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</si>
  <si>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</si>
  <si>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</si>
  <si>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</si>
  <si>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</si>
  <si>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</si>
  <si>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</si>
  <si>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</si>
  <si>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</si>
  <si>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</si>
  <si>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</si>
  <si>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</si>
  <si>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</si>
  <si>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</si>
  <si>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</si>
  <si>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</si>
  <si>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</si>
  <si>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</si>
  <si>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</si>
  <si>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</si>
  <si>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</si>
  <si>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</si>
  <si>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</si>
  <si>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</si>
  <si>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</si>
  <si>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</si>
  <si>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</si>
  <si>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</si>
  <si>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</si>
  <si>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</si>
  <si>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</si>
  <si>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</si>
  <si>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</si>
  <si>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</si>
  <si>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</si>
  <si>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</si>
  <si>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</si>
  <si>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</si>
  <si>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</si>
  <si>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</si>
  <si>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</si>
  <si>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</si>
  <si>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</si>
  <si>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</si>
  <si>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</si>
  <si>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</si>
  <si>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</si>
  <si>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</si>
  <si>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</si>
  <si>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</si>
  <si>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</si>
  <si>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</si>
  <si>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</si>
  <si>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</si>
  <si>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</si>
  <si>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</si>
  <si>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</si>
  <si>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</si>
  <si>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</si>
  <si>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</si>
  <si>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</si>
  <si>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</si>
  <si>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</si>
  <si>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</si>
  <si>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</si>
  <si>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</si>
  <si>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</si>
  <si>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</si>
  <si>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</si>
  <si>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</si>
  <si>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</si>
  <si>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</si>
  <si>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</si>
  <si>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</si>
  <si>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</si>
  <si>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</si>
  <si>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</si>
  <si>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</si>
  <si>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</si>
  <si>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</si>
  <si>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</si>
  <si>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</si>
  <si>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</si>
  <si>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</si>
  <si>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</si>
  <si>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</si>
  <si>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</si>
  <si>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</si>
  <si>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</si>
  <si>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</si>
  <si>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</si>
  <si>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</si>
  <si>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</si>
  <si>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</si>
  <si>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</si>
  <si>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</si>
  <si>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</si>
  <si>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</si>
  <si>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</si>
  <si>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</si>
  <si>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</si>
  <si>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</si>
  <si>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</si>
  <si>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</si>
  <si>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</si>
  <si>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</si>
  <si>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</si>
  <si>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</si>
  <si>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</si>
  <si>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</si>
  <si>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</si>
  <si>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</si>
  <si>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</si>
  <si>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</si>
  <si>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</si>
  <si>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</si>
  <si>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</si>
  <si>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</si>
  <si>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</si>
  <si>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</si>
  <si>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</si>
  <si>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</si>
  <si>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</si>
  <si>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</si>
  <si>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</si>
  <si>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</si>
  <si>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</si>
  <si>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</si>
  <si>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</si>
  <si>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</si>
  <si>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</si>
  <si>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</si>
  <si>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</si>
  <si>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</si>
  <si>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</si>
  <si>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</si>
  <si>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</si>
  <si>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</si>
  <si>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</si>
  <si>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</si>
  <si>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</si>
  <si>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</si>
  <si>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</si>
  <si>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</si>
  <si>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</si>
  <si>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</si>
  <si>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</si>
  <si>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</si>
  <si>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</si>
  <si>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</si>
  <si>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</si>
  <si>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</si>
  <si>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</si>
  <si>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</si>
  <si>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</si>
  <si>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</si>
  <si>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</si>
  <si>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</si>
  <si>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</si>
  <si>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</si>
  <si>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</si>
  <si>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</si>
  <si>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</si>
  <si>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</si>
  <si>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</si>
  <si>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</si>
  <si>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</si>
  <si>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</si>
  <si>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</si>
  <si>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</si>
  <si>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</si>
  <si>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</si>
  <si>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</si>
  <si>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</si>
  <si>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</si>
  <si>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</si>
  <si>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</si>
  <si>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</si>
  <si>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</si>
  <si>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</si>
  <si>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</si>
  <si>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</si>
  <si>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</si>
  <si>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</si>
  <si>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</si>
  <si>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</si>
  <si>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</si>
  <si>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</si>
  <si>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</si>
  <si>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</si>
  <si>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</si>
  <si>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</si>
  <si>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</si>
  <si>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</si>
  <si>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</si>
  <si>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</si>
  <si>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</si>
  <si>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</si>
  <si>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</si>
  <si>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</si>
  <si>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</si>
  <si>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</si>
  <si>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</si>
  <si>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</si>
  <si>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</si>
  <si>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</si>
  <si>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</si>
  <si>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</si>
  <si>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</si>
  <si>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</si>
  <si>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</si>
  <si>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</si>
  <si>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</si>
  <si>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</si>
  <si>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</si>
  <si>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</si>
  <si>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</si>
  <si>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</si>
  <si>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</si>
  <si>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</si>
  <si>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</si>
  <si>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</si>
  <si>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</si>
  <si>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</si>
  <si>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</si>
  <si>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</si>
  <si>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</si>
  <si>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</si>
  <si>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</si>
  <si>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</si>
  <si>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</si>
  <si>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</si>
  <si>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</si>
  <si>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</si>
  <si>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</si>
  <si>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</si>
  <si>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</si>
  <si>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</si>
  <si>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</si>
  <si>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</si>
  <si>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</si>
  <si>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</si>
  <si>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</si>
  <si>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</si>
  <si>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</si>
  <si>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</si>
  <si>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</si>
  <si>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</si>
  <si>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</si>
  <si>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</si>
  <si>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</si>
  <si>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</si>
  <si>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</si>
  <si>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</si>
  <si>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</si>
  <si>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</si>
  <si>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</si>
  <si>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</si>
  <si>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</si>
  <si>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</si>
  <si>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</si>
  <si>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</si>
  <si>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</si>
  <si>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</si>
  <si>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</si>
  <si>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</si>
  <si>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</si>
  <si>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</si>
  <si>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</si>
  <si>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</si>
  <si>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</si>
  <si>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</si>
  <si>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</si>
  <si>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</si>
  <si>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</si>
  <si>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</si>
  <si>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</si>
  <si>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</si>
  <si>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</si>
  <si>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</si>
  <si>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</si>
  <si>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</si>
  <si>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</si>
  <si>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</si>
  <si>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</si>
  <si>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</si>
  <si>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</si>
  <si>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</si>
  <si>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</si>
  <si>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</si>
  <si>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</si>
  <si>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</si>
  <si>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</si>
  <si>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</si>
  <si>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</si>
  <si>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</si>
  <si>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</si>
  <si>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</si>
  <si>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</si>
  <si>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</si>
  <si>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</si>
  <si>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</si>
  <si>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</si>
  <si>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</si>
  <si>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</si>
  <si>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</si>
  <si>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</si>
  <si>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</si>
  <si>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</si>
  <si>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</si>
  <si>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</si>
  <si>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</si>
  <si>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</si>
  <si>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</si>
  <si>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</si>
  <si>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</si>
  <si>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</si>
  <si>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</si>
  <si>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</si>
  <si>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</si>
  <si>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</si>
  <si>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</si>
  <si>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</si>
  <si>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</si>
  <si>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</si>
  <si>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</si>
  <si>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</si>
  <si>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</si>
  <si>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</si>
  <si>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</si>
  <si>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</si>
  <si>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</si>
  <si>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</si>
  <si>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</si>
  <si>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</si>
  <si>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</si>
  <si>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</si>
  <si>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</si>
  <si>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</si>
  <si>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</si>
  <si>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</si>
  <si>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</si>
  <si>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</si>
  <si>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</si>
  <si>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</si>
  <si>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</si>
  <si>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</si>
  <si>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</si>
  <si>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</si>
  <si>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</si>
  <si>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</si>
  <si>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</si>
  <si>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</si>
  <si>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</si>
  <si>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</si>
  <si>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</si>
  <si>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</si>
  <si>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</si>
  <si>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</si>
  <si>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</si>
  <si>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</si>
  <si>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</si>
  <si>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</si>
  <si>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</si>
  <si>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</si>
  <si>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</si>
  <si>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</si>
  <si>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</si>
  <si>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</si>
  <si>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</si>
  <si>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</si>
  <si>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</si>
  <si>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</si>
  <si>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</si>
  <si>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</si>
  <si>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</si>
  <si>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</si>
  <si>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</si>
  <si>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</si>
  <si>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</si>
  <si>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</si>
  <si>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</si>
  <si>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</si>
  <si>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</si>
  <si>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</si>
  <si>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</si>
  <si>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</si>
  <si>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</si>
  <si>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</si>
  <si>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</si>
  <si>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</si>
  <si>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</si>
  <si>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</si>
  <si>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</si>
  <si>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</si>
  <si>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</si>
  <si>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</si>
  <si>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</si>
  <si>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</si>
  <si>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</si>
  <si>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</si>
  <si>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</si>
  <si>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</si>
  <si>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</si>
  <si>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</si>
  <si>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</si>
  <si>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</si>
  <si>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</si>
  <si>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</si>
  <si>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</si>
  <si>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</si>
  <si>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</si>
  <si>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</si>
  <si>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</si>
  <si>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</si>
  <si>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</si>
  <si>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</si>
  <si>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</si>
  <si>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</si>
  <si>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</si>
  <si>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</si>
  <si>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</si>
  <si>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</si>
  <si>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</si>
  <si>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</si>
  <si>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</si>
  <si>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</si>
  <si>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</si>
  <si>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</si>
  <si>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</si>
  <si>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</si>
  <si>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</si>
  <si>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</si>
  <si>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</si>
  <si>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</si>
  <si>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</si>
  <si>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</si>
  <si>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</si>
  <si>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</si>
  <si>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</si>
  <si>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</si>
  <si>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</si>
  <si>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</si>
  <si>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</si>
  <si>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</si>
  <si>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</si>
  <si>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</si>
  <si>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</si>
  <si>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</si>
  <si>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</si>
  <si>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</si>
  <si>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</si>
  <si>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</si>
  <si>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</si>
  <si>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</si>
  <si>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</si>
  <si>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</si>
  <si>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</si>
  <si>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</si>
  <si>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</si>
  <si>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</si>
  <si>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</si>
  <si>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</si>
  <si>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</si>
  <si>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</si>
  <si>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</si>
  <si>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</si>
  <si>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</si>
  <si>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</si>
  <si>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</si>
  <si>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</si>
  <si>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</si>
  <si>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</si>
  <si>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</si>
  <si>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</si>
  <si>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</si>
  <si>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</si>
  <si>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</si>
  <si>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</si>
  <si>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</si>
  <si>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</si>
  <si>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</si>
  <si>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</si>
  <si>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</si>
  <si>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</si>
  <si>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</si>
  <si>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</si>
  <si>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</si>
  <si>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</si>
  <si>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</si>
  <si>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</si>
  <si>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</si>
  <si>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</si>
  <si>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</si>
  <si>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</si>
  <si>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</si>
  <si>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</si>
  <si>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</si>
  <si>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</si>
  <si>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</si>
  <si>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</si>
  <si>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</si>
  <si>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</si>
  <si>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</si>
  <si>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</si>
  <si>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</si>
  <si>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</si>
  <si>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</si>
  <si>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</si>
  <si>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</si>
  <si>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</si>
  <si>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</si>
  <si>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</si>
  <si>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</si>
  <si>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</si>
  <si>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</si>
  <si>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</si>
  <si>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</si>
  <si>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</si>
  <si>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</si>
  <si>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</si>
  <si>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</si>
  <si>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</si>
  <si>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</si>
  <si>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</si>
  <si>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</si>
  <si>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</si>
  <si>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</si>
  <si>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</si>
  <si>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</si>
  <si>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</si>
  <si>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</si>
  <si>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</si>
  <si>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</si>
  <si>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</si>
  <si>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</si>
  <si>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</si>
  <si>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</si>
  <si>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</si>
  <si>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</si>
  <si>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</si>
  <si>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</si>
  <si>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</si>
  <si>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</si>
  <si>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</si>
  <si>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</si>
  <si>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</si>
  <si>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</si>
  <si>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</si>
  <si>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</si>
  <si>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</si>
  <si>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</si>
  <si>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</si>
  <si>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</si>
  <si>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</si>
  <si>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</si>
  <si>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</si>
  <si>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</si>
  <si>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</si>
  <si>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</si>
  <si>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</si>
  <si>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</si>
  <si>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</si>
  <si>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</si>
  <si>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</si>
  <si>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</si>
  <si>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</si>
  <si>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</si>
  <si>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</si>
  <si>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</si>
  <si>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</si>
  <si>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</si>
  <si>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</si>
  <si>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</si>
  <si>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</si>
  <si>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</si>
  <si>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</si>
  <si>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</si>
  <si>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</si>
  <si>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</si>
  <si>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</si>
  <si>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</si>
  <si>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</si>
  <si>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</si>
  <si>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</si>
  <si>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</si>
  <si>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</si>
  <si>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</si>
  <si>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</si>
  <si>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</si>
  <si>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</si>
  <si>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</si>
  <si>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</si>
  <si>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</si>
  <si>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</si>
  <si>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</si>
  <si>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</si>
  <si>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</si>
  <si>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</si>
  <si>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</si>
  <si>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</si>
  <si>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</si>
  <si>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</si>
  <si>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</si>
  <si>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</si>
  <si>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</si>
  <si>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</si>
  <si>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</si>
  <si>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</si>
  <si>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</si>
  <si>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</si>
  <si>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</si>
  <si>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</si>
  <si>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</si>
  <si>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</si>
  <si>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</si>
  <si>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</si>
  <si>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</si>
  <si>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</si>
  <si>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</si>
  <si>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</si>
  <si>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</si>
  <si>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</si>
  <si>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</si>
  <si>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</si>
  <si>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</si>
  <si>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</si>
  <si>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</si>
  <si>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</si>
  <si>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</si>
  <si>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</si>
  <si>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</si>
  <si>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</si>
  <si>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</si>
  <si>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</si>
  <si>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</si>
  <si>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</si>
  <si>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</si>
  <si>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</si>
  <si>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</si>
  <si>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</si>
  <si>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</si>
  <si>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</si>
  <si>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</si>
  <si>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</si>
  <si>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</si>
  <si>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</si>
  <si>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</si>
  <si>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</si>
  <si>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</si>
  <si>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</si>
  <si>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</si>
  <si>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</si>
  <si>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</si>
  <si>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</si>
  <si>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</si>
  <si>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</si>
  <si>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</si>
  <si>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</si>
  <si>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</si>
  <si>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</si>
  <si>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</si>
  <si>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</si>
  <si>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</si>
  <si>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</si>
  <si>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</si>
  <si>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</si>
  <si>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</si>
  <si>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</si>
  <si>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</si>
  <si>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</si>
  <si>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</si>
  <si>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</si>
  <si>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</si>
  <si>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</si>
  <si>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</si>
  <si>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</si>
  <si>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</si>
  <si>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</si>
  <si>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</si>
  <si>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</si>
  <si>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</si>
  <si>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</si>
  <si>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</si>
  <si>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</si>
  <si>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</si>
  <si>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</si>
  <si>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</si>
  <si>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</si>
  <si>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</si>
  <si>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</si>
  <si>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</si>
  <si>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</si>
  <si>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</si>
  <si>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</si>
  <si>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</si>
  <si>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</si>
  <si>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</si>
  <si>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</si>
  <si>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</si>
  <si>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</si>
  <si>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</si>
  <si>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</si>
  <si>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</si>
  <si>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</si>
  <si>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</si>
  <si>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</si>
  <si>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</si>
  <si>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</si>
  <si>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</si>
  <si>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</si>
  <si>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</si>
  <si>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</si>
  <si>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</si>
  <si>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</si>
  <si>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</si>
  <si>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</si>
  <si>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</si>
  <si>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</si>
  <si>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</si>
  <si>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</si>
  <si>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</si>
  <si>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</si>
  <si>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</si>
  <si>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</si>
  <si>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</si>
  <si>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</si>
  <si>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</si>
  <si>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</si>
  <si>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</si>
  <si>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</si>
  <si>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</si>
  <si>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</si>
  <si>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</si>
  <si>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</si>
  <si>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</si>
  <si>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</si>
  <si>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</si>
  <si>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</si>
  <si>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</si>
  <si>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</si>
  <si>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</si>
  <si>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</si>
  <si>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</si>
  <si>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</si>
  <si>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</si>
  <si>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</si>
  <si>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</si>
  <si>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</si>
  <si>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</si>
  <si>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</si>
  <si>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</si>
  <si>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</si>
  <si>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</si>
  <si>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</si>
  <si>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</si>
  <si>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</si>
  <si>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</si>
  <si>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</si>
  <si>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</si>
  <si>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</si>
  <si>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</si>
  <si>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</si>
  <si>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</si>
  <si>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</si>
  <si>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</si>
  <si>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</si>
  <si>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</si>
  <si>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</si>
  <si>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</si>
  <si>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</si>
  <si>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</si>
  <si>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</si>
  <si>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</si>
  <si>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</si>
  <si>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</si>
  <si>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</si>
  <si>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</si>
  <si>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</si>
  <si>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</si>
  <si>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</si>
  <si>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</si>
  <si>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</si>
  <si>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</si>
  <si>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</si>
  <si>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</si>
  <si>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</si>
  <si>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</si>
  <si>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</si>
  <si>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</si>
  <si>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</si>
  <si>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</si>
  <si>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</si>
  <si>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</si>
  <si>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</si>
  <si>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</si>
  <si>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</si>
  <si>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</si>
  <si>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</si>
  <si>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</si>
  <si>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</si>
  <si>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</si>
  <si>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</si>
  <si>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</si>
  <si>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</si>
  <si>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</si>
  <si>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</si>
  <si>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</si>
  <si>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</si>
  <si>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</si>
  <si>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</si>
  <si>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</si>
  <si>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</si>
  <si>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</si>
  <si>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</si>
  <si>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</si>
  <si>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</si>
  <si>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</si>
  <si>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</si>
  <si>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</si>
  <si>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</si>
  <si>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</si>
  <si>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</si>
  <si>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</si>
  <si>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</si>
  <si>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</si>
  <si>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</si>
  <si>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</si>
  <si>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</si>
  <si>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</si>
  <si>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</si>
  <si>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</si>
  <si>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</si>
  <si>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</si>
  <si>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</si>
  <si>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</si>
  <si>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</si>
  <si>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</si>
  <si>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</si>
  <si>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</si>
  <si>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</si>
  <si>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</si>
  <si>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</si>
  <si>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</si>
  <si>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</si>
  <si>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</si>
  <si>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</si>
  <si>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</si>
  <si>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</si>
  <si>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</si>
  <si>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</si>
  <si>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</si>
  <si>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</si>
  <si>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</si>
  <si>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</si>
  <si>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</si>
  <si>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</si>
  <si>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</si>
  <si>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</si>
  <si>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</si>
  <si>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</si>
  <si>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</si>
  <si>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</si>
  <si>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</si>
  <si>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</si>
  <si>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</si>
  <si>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</si>
  <si>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</si>
  <si>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</si>
  <si>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</si>
  <si>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</si>
  <si>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</si>
  <si>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</si>
  <si>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</si>
  <si>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</si>
  <si>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</si>
  <si>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</si>
  <si>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</si>
  <si>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</si>
  <si>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</si>
  <si>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</si>
  <si>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</si>
  <si>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</si>
  <si>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</si>
  <si>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</si>
  <si>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</si>
  <si>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</si>
  <si>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</si>
  <si>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</si>
  <si>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</si>
  <si>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</si>
  <si>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</si>
  <si>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</si>
  <si>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</si>
  <si>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</si>
  <si>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</si>
  <si>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</si>
  <si>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</si>
  <si>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</si>
  <si>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</si>
  <si>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</si>
  <si>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</si>
  <si>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</si>
  <si>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</si>
  <si>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</si>
  <si>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</si>
  <si>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</si>
  <si>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</si>
  <si>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</si>
  <si>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</si>
  <si>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</si>
  <si>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</si>
  <si>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</si>
  <si>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</si>
  <si>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</si>
  <si>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</si>
  <si>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</si>
  <si>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</si>
  <si>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</si>
  <si>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</si>
  <si>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</si>
  <si>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</si>
  <si>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</si>
  <si>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</si>
  <si>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</si>
  <si>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</si>
  <si>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</si>
  <si>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</si>
  <si>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</si>
  <si>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</si>
  <si>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</si>
  <si>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</si>
  <si>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</si>
  <si>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</si>
  <si>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</si>
  <si>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</si>
  <si>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</si>
  <si>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</si>
  <si>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</si>
  <si>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</si>
  <si>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</si>
  <si>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</si>
  <si>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</si>
  <si>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</si>
  <si>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</si>
  <si>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</si>
  <si>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</si>
  <si>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</si>
  <si>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</si>
  <si>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</si>
  <si>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</si>
  <si>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</si>
  <si>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</si>
  <si>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</si>
  <si>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</si>
  <si>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</si>
  <si>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</si>
  <si>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</si>
  <si>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</si>
  <si>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</si>
  <si>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</si>
  <si>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</si>
  <si>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</si>
  <si>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</si>
  <si>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</si>
  <si>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</si>
  <si>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</si>
  <si>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</si>
  <si>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</si>
  <si>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</si>
  <si>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</si>
  <si>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</si>
  <si>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</si>
  <si>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</si>
  <si>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</si>
  <si>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</si>
  <si>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</si>
  <si>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</si>
  <si>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</si>
  <si>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</si>
  <si>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</si>
  <si>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</si>
  <si>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</si>
  <si>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</si>
  <si>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</si>
  <si>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</si>
  <si>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</si>
  <si>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</si>
  <si>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</si>
  <si>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</si>
  <si>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</si>
  <si>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</si>
  <si>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</si>
  <si>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</si>
  <si>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</si>
  <si>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</si>
  <si>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</si>
  <si>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</si>
  <si>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</si>
  <si>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</si>
  <si>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</si>
  <si>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</si>
  <si>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</si>
  <si>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</si>
  <si>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</si>
  <si>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</si>
  <si>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</si>
  <si>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</si>
  <si>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</si>
  <si>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</si>
  <si>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</si>
  <si>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</si>
  <si>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</si>
  <si>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</si>
  <si>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</si>
  <si>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</si>
  <si>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</si>
  <si>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</si>
  <si>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</si>
  <si>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</si>
  <si>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</si>
  <si>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</si>
  <si>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</si>
  <si>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</si>
  <si>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</si>
  <si>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</si>
  <si>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</si>
  <si>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</si>
  <si>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</si>
  <si>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</si>
  <si>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</si>
  <si>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</si>
  <si>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</si>
  <si>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</si>
  <si>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</si>
  <si>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</si>
  <si>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</si>
  <si>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</si>
  <si>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</si>
  <si>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</si>
  <si>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</si>
  <si>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</si>
  <si>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</si>
  <si>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</si>
  <si>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</si>
  <si>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</si>
  <si>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</si>
  <si>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</si>
  <si>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</si>
  <si>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</si>
  <si>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</si>
  <si>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</si>
  <si>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</si>
  <si>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</si>
  <si>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</si>
  <si>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</si>
  <si>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</si>
  <si>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</si>
  <si>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</si>
  <si>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</si>
  <si>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</si>
  <si>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</si>
  <si>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</si>
  <si>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</si>
  <si>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</si>
  <si>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</si>
  <si>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</si>
  <si>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</si>
  <si>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</si>
  <si>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</si>
  <si>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</si>
  <si>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</si>
  <si>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</si>
  <si>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</si>
  <si>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</si>
  <si>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</si>
  <si>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</si>
  <si>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</si>
  <si>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</si>
  <si>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</si>
  <si>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</si>
  <si>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</si>
  <si>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</si>
  <si>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</si>
  <si>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</si>
  <si>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</si>
  <si>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</si>
  <si>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</si>
  <si>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</si>
  <si>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</si>
  <si>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</si>
  <si>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</si>
  <si>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</si>
  <si>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</si>
  <si>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</si>
  <si>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</si>
  <si>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</si>
  <si>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</si>
  <si>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</si>
  <si>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</si>
  <si>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</si>
  <si>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</si>
  <si>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</si>
  <si>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</si>
  <si>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</si>
  <si>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</si>
  <si>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</si>
  <si>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</si>
  <si>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</si>
  <si>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</si>
  <si>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</si>
  <si>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</si>
  <si>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</si>
  <si>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</si>
  <si>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</si>
  <si>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</si>
  <si>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</si>
  <si>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</si>
  <si>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</si>
  <si>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</si>
  <si>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</si>
  <si>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</si>
  <si>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</si>
  <si>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</si>
  <si>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</si>
  <si>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</si>
  <si>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</si>
  <si>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</si>
  <si>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</si>
  <si>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</si>
  <si>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</si>
  <si>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</si>
  <si>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</si>
  <si>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</si>
  <si>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</si>
  <si>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</si>
  <si>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</si>
  <si>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</si>
  <si>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</si>
  <si>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</si>
  <si>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</si>
  <si>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</si>
  <si>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</si>
  <si>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</si>
  <si>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</si>
  <si>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</si>
  <si>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</si>
  <si>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</si>
  <si>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</si>
  <si>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</si>
  <si>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</si>
  <si>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</si>
  <si>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</si>
  <si>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</si>
  <si>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</si>
  <si>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</si>
  <si>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</si>
  <si>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</si>
  <si>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</si>
  <si>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</si>
  <si>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</si>
  <si>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</si>
  <si>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</si>
  <si>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</si>
  <si>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</si>
  <si>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</si>
  <si>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</si>
  <si>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</si>
  <si>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</si>
  <si>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</si>
  <si>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</si>
  <si>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</si>
  <si>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</si>
  <si>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</si>
  <si>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</si>
  <si>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</si>
  <si>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</si>
  <si>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</si>
  <si>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</si>
  <si>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</si>
  <si>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</si>
  <si>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</si>
  <si>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</si>
  <si>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</si>
  <si>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</si>
  <si>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</si>
  <si>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</si>
  <si>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</si>
  <si>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</si>
  <si>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</si>
  <si>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</si>
  <si>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</si>
  <si>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</si>
  <si>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</si>
  <si>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</si>
  <si>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</si>
  <si>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</si>
  <si>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</si>
  <si>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</si>
  <si>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</si>
  <si>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</si>
  <si>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</si>
  <si>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</si>
  <si>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</si>
  <si>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</si>
  <si>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</si>
  <si>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</si>
  <si>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</si>
  <si>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</si>
  <si>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</si>
  <si>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</si>
  <si>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</si>
  <si>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</si>
  <si>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</si>
  <si>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</si>
  <si>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</si>
  <si>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</si>
  <si>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</si>
  <si>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</si>
  <si>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</si>
  <si>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</si>
  <si>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</si>
  <si>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</si>
  <si>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</si>
  <si>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</si>
  <si>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</si>
  <si>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</si>
  <si>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</si>
  <si>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</si>
  <si>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</si>
  <si>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</si>
  <si>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</si>
  <si>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</si>
  <si>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</si>
  <si>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</si>
  <si>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</si>
  <si>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</si>
  <si>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</si>
  <si>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</si>
  <si>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</si>
  <si>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</si>
  <si>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</si>
  <si>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</si>
  <si>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</si>
  <si>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</si>
  <si>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</si>
  <si>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</si>
  <si>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</si>
  <si>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</si>
  <si>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</si>
  <si>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</si>
  <si>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</si>
  <si>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</si>
  <si>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</si>
  <si>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</si>
  <si>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</si>
  <si>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</si>
  <si>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</si>
  <si>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</si>
  <si>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</si>
  <si>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</si>
  <si>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</si>
  <si>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</si>
  <si>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</si>
  <si>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</si>
  <si>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</si>
  <si>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</si>
  <si>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</si>
  <si>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</si>
  <si>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</si>
  <si>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</si>
  <si>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</si>
  <si>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</si>
  <si>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</si>
  <si>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</si>
  <si>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</si>
  <si>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</si>
  <si>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</si>
  <si>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</si>
  <si>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</si>
  <si>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</si>
  <si>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</si>
  <si>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</si>
  <si>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</si>
  <si>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</si>
  <si>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</si>
  <si>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</si>
  <si>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</si>
  <si>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</si>
  <si>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</si>
  <si>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</si>
  <si>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</si>
  <si>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</si>
  <si>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</si>
  <si>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</si>
  <si>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</si>
  <si>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</si>
  <si>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</si>
  <si>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</si>
  <si>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</si>
  <si>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</si>
  <si>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</si>
  <si>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</si>
  <si>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</si>
  <si>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</si>
  <si>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</si>
  <si>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</si>
  <si>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</si>
  <si>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</si>
  <si>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</si>
  <si>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</si>
  <si>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</si>
  <si>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</si>
  <si>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</si>
  <si>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</si>
  <si>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</si>
  <si>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</si>
  <si>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</si>
  <si>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</si>
  <si>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</si>
  <si>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</si>
  <si>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</si>
  <si>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</si>
  <si>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</si>
  <si>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</si>
  <si>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</si>
  <si>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</si>
  <si>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</si>
  <si>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</si>
  <si>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</si>
  <si>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</si>
  <si>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</si>
  <si>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</si>
  <si>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</si>
  <si>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</si>
  <si>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</si>
  <si>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</si>
  <si>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</si>
  <si>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</si>
  <si>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</si>
  <si>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</si>
  <si>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</si>
  <si>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</si>
  <si>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</si>
  <si>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</si>
  <si>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</si>
  <si>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</si>
  <si>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</si>
  <si>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</si>
  <si>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</si>
  <si>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</si>
  <si>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</si>
  <si>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</si>
  <si>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</si>
  <si>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</si>
  <si>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</si>
  <si>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</si>
  <si>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</si>
  <si>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</si>
  <si>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</si>
  <si>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</si>
  <si>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</si>
  <si>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</si>
  <si>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</si>
  <si>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</si>
  <si>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</si>
  <si>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</si>
  <si>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</si>
  <si>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</si>
  <si>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</si>
  <si>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</si>
  <si>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</si>
  <si>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</si>
  <si>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</si>
  <si>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</si>
  <si>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</si>
  <si>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</si>
  <si>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</si>
  <si>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</si>
  <si>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</si>
  <si>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</si>
  <si>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</si>
  <si>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</si>
  <si>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</si>
  <si>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</si>
  <si>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</si>
  <si>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</si>
  <si>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</si>
  <si>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</si>
  <si>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</si>
  <si>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</si>
  <si>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</si>
  <si>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</si>
  <si>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</si>
  <si>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</si>
  <si>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</si>
  <si>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</si>
  <si>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</si>
  <si>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</si>
  <si>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</si>
  <si>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</si>
  <si>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</si>
  <si>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</si>
  <si>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</si>
  <si>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</si>
  <si>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</si>
  <si>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</si>
  <si>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</si>
  <si>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</si>
  <si>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</si>
  <si>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</si>
  <si>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</si>
  <si>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</si>
  <si>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</si>
  <si>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</si>
  <si>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</si>
  <si>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</si>
  <si>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</si>
  <si>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</si>
  <si>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</si>
  <si>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</si>
  <si>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</si>
  <si>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</si>
  <si>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</si>
  <si>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</si>
  <si>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</si>
  <si>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</si>
  <si>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</si>
  <si>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</si>
  <si>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</si>
  <si>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</si>
  <si>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</si>
  <si>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</si>
  <si>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</si>
  <si>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</si>
  <si>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</si>
  <si>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</si>
  <si>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</si>
  <si>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</si>
  <si>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</si>
  <si>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</si>
  <si>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</si>
  <si>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</si>
  <si>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</si>
  <si>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</si>
  <si>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</si>
  <si>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</si>
  <si>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</si>
  <si>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</si>
  <si>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</si>
  <si>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</si>
  <si>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</si>
  <si>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</si>
  <si>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</si>
  <si>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</si>
  <si>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</si>
  <si>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</si>
  <si>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</si>
  <si>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</si>
  <si>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</si>
  <si>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</si>
  <si>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</si>
  <si>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</si>
  <si>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</si>
  <si>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</si>
  <si>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</si>
  <si>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</si>
  <si>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</si>
  <si>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</si>
  <si>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</si>
  <si>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</si>
  <si>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</si>
  <si>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</si>
  <si>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</si>
  <si>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</si>
  <si>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</si>
  <si>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</si>
  <si>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</si>
  <si>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</si>
  <si>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</si>
  <si>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</si>
  <si>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</si>
  <si>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</si>
  <si>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</si>
  <si>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</si>
  <si>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</si>
  <si>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</si>
  <si>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</si>
  <si>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</si>
  <si>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</si>
  <si>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</si>
  <si>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</si>
  <si>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</si>
  <si>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</si>
  <si>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</si>
  <si>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</si>
  <si>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</si>
  <si>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</si>
  <si>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</si>
  <si>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</si>
  <si>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</si>
  <si>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</si>
  <si>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</si>
  <si>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</si>
  <si>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</si>
  <si>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</si>
  <si>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</si>
  <si>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</si>
  <si>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</si>
  <si>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</si>
  <si>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</si>
  <si>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</si>
  <si>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</si>
  <si>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</si>
  <si>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</si>
  <si>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</si>
  <si>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</si>
  <si>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</si>
  <si>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</si>
  <si>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</si>
  <si>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</si>
  <si>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</si>
  <si>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</si>
  <si>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</si>
  <si>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</si>
  <si>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</si>
  <si>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</si>
  <si>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</si>
  <si>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</si>
  <si>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</si>
  <si>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</si>
  <si>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</si>
  <si>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</si>
  <si>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</si>
  <si>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</si>
  <si>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</si>
  <si>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</si>
  <si>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</si>
  <si>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</si>
  <si>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</si>
  <si>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</si>
  <si>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</si>
  <si>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</si>
  <si>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</si>
  <si>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</si>
  <si>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</si>
  <si>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</si>
  <si>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</si>
  <si>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</si>
  <si>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</si>
  <si>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</si>
  <si>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</si>
  <si>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</si>
  <si>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</si>
  <si>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</si>
  <si>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</si>
  <si>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</si>
  <si>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</si>
  <si>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</si>
  <si>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</si>
  <si>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</si>
  <si>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</si>
  <si>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</si>
  <si>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</si>
  <si>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</si>
  <si>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</si>
  <si>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</si>
  <si>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</si>
  <si>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</si>
  <si>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</si>
  <si>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</si>
  <si>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</si>
  <si>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</si>
  <si>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</si>
  <si>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</si>
  <si>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</si>
  <si>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</si>
  <si>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</si>
  <si>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</si>
  <si>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</si>
  <si>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</si>
  <si>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</si>
  <si>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</si>
  <si>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</si>
  <si>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</si>
  <si>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</si>
  <si>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</si>
  <si>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</si>
  <si>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</si>
  <si>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</si>
  <si>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</si>
  <si>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</si>
  <si>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</si>
  <si>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</si>
  <si>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</si>
  <si>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</si>
  <si>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</si>
  <si>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</si>
  <si>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</si>
  <si>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</si>
  <si>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</si>
  <si>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</si>
  <si>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</si>
  <si>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</si>
  <si>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</si>
  <si>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</si>
  <si>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</si>
  <si>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</si>
  <si>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</si>
  <si>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</si>
  <si>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</si>
  <si>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</si>
  <si>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</si>
  <si>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</si>
  <si>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</si>
  <si>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</si>
  <si>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</si>
  <si>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</si>
  <si>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</si>
  <si>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</si>
  <si>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</si>
  <si>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</si>
  <si>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</si>
  <si>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</si>
  <si>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</si>
  <si>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</si>
  <si>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</si>
  <si>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</si>
  <si>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</si>
  <si>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</si>
  <si>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</si>
  <si>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</si>
  <si>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</si>
  <si>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</si>
  <si>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</si>
  <si>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</si>
  <si>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</si>
  <si>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</si>
  <si>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</si>
  <si>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</si>
  <si>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</si>
  <si>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</si>
  <si>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</si>
  <si>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</si>
  <si>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</si>
  <si>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</si>
  <si>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</si>
  <si>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</si>
  <si>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</si>
  <si>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</si>
  <si>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</si>
  <si>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</si>
  <si>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</si>
  <si>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</si>
  <si>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</si>
  <si>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</si>
  <si>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</si>
  <si>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</si>
  <si>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</si>
  <si>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</si>
  <si>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</si>
  <si>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</si>
  <si>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</si>
  <si>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</si>
  <si>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</si>
  <si>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</si>
  <si>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</si>
  <si>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</si>
  <si>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</si>
  <si>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</si>
  <si>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</si>
  <si>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</si>
  <si>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</si>
  <si>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</si>
  <si>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</si>
  <si>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</si>
  <si>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</si>
  <si>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</si>
  <si>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</si>
  <si>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</si>
  <si>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</si>
  <si>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</si>
  <si>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</si>
  <si>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</si>
  <si>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</si>
  <si>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</si>
  <si>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</si>
  <si>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</si>
  <si>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</si>
  <si>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</si>
  <si>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</si>
  <si>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</si>
  <si>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</si>
  <si>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</si>
  <si>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</si>
  <si>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</si>
  <si>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</si>
  <si>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</si>
  <si>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</si>
  <si>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</si>
  <si>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</si>
  <si>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</si>
  <si>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</si>
  <si>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</si>
  <si>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</si>
  <si>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</si>
  <si>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</si>
  <si>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</si>
  <si>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</si>
  <si>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</si>
  <si>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</si>
  <si>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</si>
  <si>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</si>
  <si>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</si>
  <si>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</si>
  <si>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</si>
  <si>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</si>
  <si>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</si>
  <si>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</si>
  <si>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</si>
  <si>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</si>
  <si>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</si>
  <si>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</si>
  <si>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</si>
  <si>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</si>
  <si>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</si>
  <si>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</si>
  <si>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</si>
  <si>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</si>
  <si>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</si>
  <si>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</si>
  <si>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</si>
  <si>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</si>
  <si>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</si>
  <si>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</si>
  <si>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</si>
  <si>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</si>
  <si>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</si>
  <si>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</si>
  <si>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</si>
  <si>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</si>
  <si>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</si>
  <si>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</si>
  <si>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</si>
  <si>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</si>
  <si>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</si>
  <si>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</si>
  <si>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</si>
  <si>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</si>
  <si>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</si>
  <si>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</si>
  <si>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</si>
  <si>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</si>
  <si>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</si>
  <si>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</si>
  <si>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</si>
  <si>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</si>
  <si>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</si>
  <si>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</si>
  <si>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</si>
  <si>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</si>
  <si>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</si>
  <si>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</si>
  <si>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</si>
  <si>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</si>
  <si>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</si>
  <si>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</si>
  <si>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</si>
  <si>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</si>
  <si>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</si>
  <si>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</si>
  <si>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</si>
  <si>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</si>
  <si>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</si>
  <si>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</si>
  <si>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</si>
  <si>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</si>
  <si>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</si>
  <si>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</si>
  <si>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</si>
  <si>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</si>
  <si>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</si>
  <si>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</si>
  <si>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</si>
  <si>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</si>
  <si>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</si>
  <si>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</si>
  <si>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</si>
  <si>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</si>
  <si>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</si>
  <si>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</si>
  <si>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</si>
  <si>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</si>
  <si>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</si>
  <si>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</si>
  <si>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</si>
  <si>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</si>
  <si>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</si>
  <si>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</si>
  <si>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</si>
  <si>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</si>
  <si>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</si>
  <si>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</si>
  <si>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</si>
  <si>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</si>
  <si>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</si>
  <si>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</si>
  <si>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</si>
  <si>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</si>
  <si>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</si>
  <si>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</si>
  <si>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</si>
  <si>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</si>
  <si>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</si>
  <si>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</si>
  <si>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</si>
  <si>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</si>
  <si>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</si>
  <si>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</si>
  <si>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</si>
  <si>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</si>
  <si>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</si>
  <si>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</si>
  <si>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</si>
  <si>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</si>
  <si>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</si>
  <si>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</si>
  <si>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</si>
  <si>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</si>
  <si>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</si>
  <si>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</si>
  <si>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</si>
  <si>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</si>
  <si>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</si>
  <si>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</si>
  <si>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</si>
  <si>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</si>
  <si>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</si>
  <si>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</si>
  <si>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</si>
  <si>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</si>
  <si>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</si>
  <si>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</si>
  <si>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</si>
  <si>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</si>
  <si>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</si>
  <si>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</si>
  <si>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</si>
  <si>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</si>
  <si>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</si>
  <si>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</si>
  <si>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</si>
  <si>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</si>
  <si>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</si>
  <si>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</si>
  <si>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</si>
  <si>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</si>
  <si>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</si>
  <si>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</si>
  <si>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</si>
  <si>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</si>
  <si>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</si>
  <si>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</si>
  <si>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</si>
  <si>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</si>
  <si>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</si>
  <si>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</si>
  <si>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</si>
  <si>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</si>
  <si>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</si>
  <si>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</si>
  <si>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</si>
  <si>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</si>
  <si>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</si>
  <si>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</si>
  <si>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</si>
  <si>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</si>
  <si>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</si>
  <si>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</si>
  <si>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</si>
  <si>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</si>
  <si>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</si>
  <si>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</si>
  <si>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</si>
  <si>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</si>
  <si>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</si>
  <si>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</si>
  <si>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</si>
  <si>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</si>
  <si>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</si>
  <si>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</si>
  <si>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</si>
  <si>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</si>
  <si>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</si>
  <si>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</si>
  <si>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</si>
  <si>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</si>
  <si>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</si>
  <si>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</si>
  <si>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</si>
  <si>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</si>
  <si>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</si>
  <si>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</si>
  <si>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</si>
  <si>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</si>
  <si>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</si>
  <si>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</si>
  <si>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</si>
  <si>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</si>
  <si>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</si>
  <si>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</si>
  <si>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</si>
  <si>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</si>
  <si>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</si>
  <si>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</si>
  <si>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</si>
  <si>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</si>
  <si>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</si>
  <si>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</si>
  <si>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</si>
  <si>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</si>
  <si>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</si>
  <si>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</si>
  <si>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</si>
  <si>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</si>
  <si>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</si>
  <si>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</si>
  <si>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</si>
  <si>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</si>
  <si>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</si>
  <si>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</si>
  <si>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</si>
  <si>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</si>
  <si>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</si>
  <si>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</si>
  <si>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</si>
  <si>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</si>
  <si>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</si>
  <si>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</si>
  <si>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</si>
  <si>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</si>
  <si>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</si>
  <si>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</si>
  <si>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</si>
  <si>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</si>
  <si>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</si>
  <si>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</si>
  <si>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</si>
  <si>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</si>
  <si>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</si>
  <si>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</si>
  <si>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</si>
  <si>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</si>
  <si>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</si>
  <si>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</si>
  <si>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</si>
  <si>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</si>
  <si>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</si>
  <si>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</si>
  <si>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</si>
  <si>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</si>
  <si>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</si>
  <si>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</si>
  <si>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</si>
  <si>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</si>
  <si>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</si>
  <si>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</si>
  <si>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</si>
  <si>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</si>
  <si>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</si>
  <si>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</si>
  <si>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</si>
  <si>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</si>
  <si>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</si>
  <si>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</si>
  <si>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</si>
  <si>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</si>
  <si>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</si>
  <si>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</si>
  <si>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</si>
  <si>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</si>
  <si>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</si>
  <si>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</si>
  <si>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</si>
  <si>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</si>
  <si>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</si>
  <si>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</si>
  <si>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</si>
  <si>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</si>
  <si>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</si>
  <si>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</si>
  <si>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</si>
  <si>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</si>
  <si>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</si>
  <si>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</si>
  <si>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</si>
  <si>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</si>
  <si>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</si>
  <si>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</si>
  <si>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</si>
  <si>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</si>
  <si>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</si>
  <si>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</si>
  <si>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</si>
  <si>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</si>
  <si>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</si>
  <si>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</si>
  <si>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</si>
  <si>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</si>
  <si>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</si>
  <si>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</si>
  <si>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</si>
  <si>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</si>
  <si>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</si>
  <si>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</si>
  <si>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</si>
  <si>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</si>
  <si>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</si>
  <si>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</si>
  <si>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</si>
  <si>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</si>
  <si>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</si>
  <si>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</si>
  <si>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</si>
  <si>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</si>
  <si>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</si>
  <si>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</si>
  <si>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</si>
  <si>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</si>
  <si>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</si>
  <si>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</si>
  <si>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</si>
  <si>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</si>
  <si>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</si>
  <si>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</si>
  <si>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</si>
  <si>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</si>
  <si>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</si>
  <si>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</si>
  <si>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</si>
  <si>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</si>
  <si>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</si>
  <si>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</si>
  <si>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</si>
  <si>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</si>
  <si>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</si>
  <si>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</si>
  <si>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</si>
  <si>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</si>
  <si>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</si>
  <si>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</si>
  <si>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</si>
  <si>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</si>
  <si>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</si>
  <si>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</si>
  <si>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</si>
  <si>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</si>
  <si>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</si>
  <si>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</si>
  <si>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</si>
  <si>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</si>
  <si>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</si>
  <si>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</si>
  <si>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</si>
  <si>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</si>
  <si>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</si>
  <si>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</si>
  <si>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</si>
  <si>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</si>
  <si>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</si>
  <si>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</si>
  <si>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</si>
  <si>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</si>
  <si>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</si>
  <si>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</si>
  <si>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</si>
  <si>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</si>
  <si>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</si>
  <si>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</si>
  <si>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</si>
  <si>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</si>
  <si>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</si>
  <si>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</si>
  <si>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</si>
  <si>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</si>
  <si>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</si>
  <si>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</si>
  <si>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</si>
  <si>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</si>
  <si>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</si>
  <si>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</si>
  <si>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</si>
  <si>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</si>
  <si>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</si>
  <si>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</si>
  <si>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</si>
  <si>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</si>
  <si>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</si>
  <si>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</si>
  <si>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</si>
  <si>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</si>
  <si>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</si>
  <si>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</si>
  <si>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</si>
  <si>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</si>
  <si>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</si>
  <si>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</si>
  <si>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</si>
  <si>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</si>
  <si>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</si>
  <si>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</si>
  <si>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</si>
  <si>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</si>
  <si>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</si>
  <si>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</si>
  <si>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</si>
  <si>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</si>
  <si>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</si>
  <si>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</si>
  <si>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</si>
  <si>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</si>
  <si>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</si>
  <si>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</si>
  <si>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</si>
  <si>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</si>
  <si>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</si>
  <si>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</si>
  <si>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</si>
  <si>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</si>
  <si>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</si>
  <si>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</si>
  <si>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</si>
  <si>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</si>
  <si>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</si>
  <si>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</si>
  <si>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</si>
  <si>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</si>
  <si>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</si>
  <si>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</si>
  <si>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</si>
  <si>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</si>
  <si>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</si>
  <si>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</si>
  <si>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</si>
  <si>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</si>
  <si>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</si>
  <si>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</si>
  <si>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</si>
  <si>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</si>
  <si>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</si>
  <si>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</si>
  <si>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</si>
  <si>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</si>
  <si>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</si>
  <si>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</si>
  <si>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</si>
  <si>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</si>
  <si>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</si>
  <si>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</si>
  <si>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</si>
  <si>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</si>
  <si>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</si>
  <si>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</si>
  <si>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</si>
  <si>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</si>
  <si>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</si>
  <si>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</si>
  <si>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</si>
  <si>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</si>
  <si>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</si>
  <si>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</si>
  <si>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</si>
  <si>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</si>
  <si>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</si>
  <si>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</si>
  <si>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</si>
  <si>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</si>
  <si>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</si>
  <si>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</si>
  <si>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</si>
  <si>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</si>
  <si>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</si>
  <si>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</si>
  <si>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</si>
  <si>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</si>
  <si>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</si>
  <si>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</si>
  <si>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</si>
  <si>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</si>
  <si>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</si>
  <si>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</si>
  <si>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</si>
  <si>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</si>
  <si>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</si>
  <si>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</si>
  <si>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</si>
  <si>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</si>
  <si>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</si>
  <si>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</si>
  <si>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</si>
  <si>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</si>
  <si>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</si>
  <si>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</si>
  <si>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</si>
  <si>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</si>
  <si>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</si>
  <si>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</si>
  <si>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</si>
  <si>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</si>
  <si>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</si>
  <si>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</si>
  <si>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</si>
  <si>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</si>
  <si>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</si>
  <si>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</si>
  <si>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</si>
  <si>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</si>
  <si>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</si>
  <si>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</si>
  <si>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</si>
  <si>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</si>
  <si>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</si>
  <si>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</si>
  <si>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</si>
  <si>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</si>
  <si>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</si>
  <si>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</si>
  <si>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</si>
  <si>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</si>
  <si>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</si>
  <si>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</si>
  <si>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</si>
  <si>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</si>
  <si>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</si>
  <si>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</si>
  <si>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</si>
  <si>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</si>
  <si>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</si>
  <si>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</si>
  <si>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</si>
  <si>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</si>
  <si>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</si>
  <si>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</si>
  <si>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</si>
  <si>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</si>
  <si>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</si>
  <si>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</si>
  <si>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</si>
  <si>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</si>
  <si>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</si>
  <si>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</si>
  <si>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</si>
  <si>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</si>
  <si>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</si>
  <si>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</si>
  <si>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</si>
  <si>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</si>
  <si>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</si>
  <si>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</si>
  <si>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</si>
  <si>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</si>
  <si>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</si>
  <si>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</si>
  <si>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</si>
  <si>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</si>
  <si>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</si>
  <si>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</si>
  <si>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</si>
  <si>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</si>
  <si>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</si>
  <si>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</si>
  <si>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</si>
  <si>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</si>
  <si>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</si>
  <si>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</si>
  <si>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</si>
  <si>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</si>
  <si>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</si>
  <si>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</si>
  <si>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</si>
  <si>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</si>
  <si>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</si>
  <si>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</si>
  <si>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</si>
  <si>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</si>
  <si>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</si>
  <si>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</si>
  <si>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</si>
  <si>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</si>
  <si>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</si>
  <si>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</si>
  <si>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</si>
  <si>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</si>
  <si>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</si>
  <si>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</si>
  <si>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</si>
  <si>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</si>
  <si>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</si>
  <si>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</si>
  <si>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</si>
  <si>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</si>
  <si>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</si>
  <si>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</si>
  <si>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</si>
  <si>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</si>
  <si>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</si>
  <si>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</si>
  <si>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</si>
  <si>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</si>
  <si>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</si>
  <si>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</si>
  <si>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</si>
  <si>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</si>
  <si>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</si>
  <si>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</si>
  <si>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</si>
  <si>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</si>
  <si>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</si>
  <si>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</si>
  <si>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</si>
  <si>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</si>
  <si>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</si>
  <si>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</si>
  <si>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</si>
  <si>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</si>
  <si>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</si>
  <si>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</si>
  <si>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</si>
  <si>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</si>
  <si>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</si>
  <si>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</si>
  <si>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</si>
  <si>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</si>
  <si>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</si>
  <si>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</si>
  <si>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</si>
  <si>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</si>
  <si>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</si>
  <si>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</si>
  <si>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</si>
  <si>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</si>
  <si>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</si>
  <si>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</si>
  <si>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</si>
  <si>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</si>
  <si>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</si>
  <si>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</si>
  <si>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</si>
  <si>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</si>
  <si>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</si>
  <si>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</si>
  <si>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</si>
  <si>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</si>
  <si>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</si>
  <si>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</si>
  <si>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</si>
  <si>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</si>
  <si>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</si>
  <si>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</si>
  <si>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</si>
  <si>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</si>
  <si>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</si>
  <si>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</si>
  <si>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</si>
  <si>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</si>
  <si>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</si>
  <si>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</si>
  <si>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</si>
  <si>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</si>
  <si>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</si>
  <si>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</si>
  <si>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</si>
  <si>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</si>
  <si>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</si>
  <si>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</si>
  <si>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</si>
  <si>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</si>
  <si>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</si>
  <si>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</si>
  <si>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</si>
  <si>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</si>
  <si>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</si>
  <si>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</si>
  <si>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</si>
  <si>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</si>
  <si>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</si>
  <si>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</si>
  <si>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</si>
  <si>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</si>
  <si>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</si>
  <si>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</si>
  <si>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</si>
  <si>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</si>
  <si>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</si>
  <si>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</si>
  <si>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</si>
  <si>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</si>
  <si>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</si>
  <si>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</si>
  <si>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</si>
  <si>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</si>
  <si>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</si>
  <si>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</si>
  <si>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</si>
  <si>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</si>
  <si>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</si>
  <si>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</si>
  <si>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</si>
  <si>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</si>
  <si>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</si>
  <si>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</si>
  <si>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</si>
  <si>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</si>
  <si>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</si>
  <si>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</si>
  <si>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</si>
  <si>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</si>
  <si>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</si>
  <si>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</si>
  <si>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</si>
  <si>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</si>
  <si>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</si>
  <si>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</si>
  <si>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</si>
  <si>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</si>
  <si>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</si>
  <si>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</si>
  <si>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</si>
  <si>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</si>
  <si>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</si>
  <si>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</si>
  <si>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</si>
  <si>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</si>
  <si>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</si>
  <si>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</si>
  <si>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</si>
  <si>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</si>
  <si>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</si>
  <si>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</si>
  <si>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</si>
  <si>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</si>
  <si>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</si>
  <si>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</si>
  <si>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</si>
  <si>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</si>
  <si>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</si>
  <si>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</si>
  <si>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</si>
  <si>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</si>
  <si>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</si>
  <si>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</si>
  <si>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</si>
  <si>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</si>
  <si>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</si>
  <si>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</si>
  <si>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</si>
  <si>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</si>
  <si>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</si>
  <si>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</si>
  <si>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</si>
  <si>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</si>
  <si>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</si>
  <si>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</si>
  <si>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</si>
  <si>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</si>
  <si>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</si>
  <si>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</si>
  <si>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</si>
  <si>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</si>
  <si>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</si>
  <si>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</si>
  <si>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</si>
  <si>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</si>
  <si>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</si>
  <si>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</si>
  <si>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</si>
  <si>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</si>
  <si>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</si>
  <si>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</si>
  <si>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</si>
  <si>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</si>
  <si>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</si>
  <si>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</si>
  <si>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</si>
  <si>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</si>
  <si>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</si>
  <si>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</si>
  <si>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</si>
  <si>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</si>
  <si>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</si>
  <si>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</si>
  <si>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</si>
  <si>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</si>
  <si>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</si>
  <si>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</si>
  <si>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</si>
  <si>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</si>
  <si>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</si>
  <si>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</si>
  <si>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</si>
  <si>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</si>
  <si>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</si>
  <si>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</si>
  <si>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</si>
  <si>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</si>
  <si>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</si>
  <si>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</si>
  <si>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</si>
  <si>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</si>
  <si>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</si>
  <si>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</si>
  <si>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</si>
  <si>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</si>
  <si>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</si>
  <si>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</si>
  <si>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</si>
  <si>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</si>
  <si>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</si>
  <si>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</si>
  <si>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</si>
  <si>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</si>
  <si>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</si>
  <si>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</si>
  <si>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</si>
  <si>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</si>
  <si>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</si>
  <si>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</si>
  <si>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</si>
  <si>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</si>
  <si>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</si>
  <si>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</si>
  <si>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</si>
  <si>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</si>
  <si>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</si>
  <si>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</si>
  <si>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</si>
  <si>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</si>
  <si>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</si>
  <si>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</si>
  <si>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</si>
  <si>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</si>
  <si>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</si>
  <si>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</si>
  <si>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</si>
  <si>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</si>
  <si>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</si>
  <si>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</si>
  <si>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</si>
  <si>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</si>
  <si>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</si>
  <si>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</si>
  <si>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</si>
  <si>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</si>
  <si>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</si>
  <si>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</si>
  <si>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</si>
  <si>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</si>
  <si>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</si>
  <si>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</si>
  <si>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</si>
  <si>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</si>
  <si>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</si>
  <si>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</si>
  <si>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</si>
  <si>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</si>
  <si>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</si>
  <si>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</si>
  <si>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</si>
  <si>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</si>
  <si>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</si>
  <si>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</si>
  <si>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</si>
  <si>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</si>
  <si>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</si>
  <si>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</si>
  <si>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</si>
  <si>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</si>
  <si>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</si>
  <si>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</si>
  <si>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</si>
  <si>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</si>
  <si>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</si>
  <si>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</si>
  <si>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</si>
  <si>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</si>
  <si>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</si>
  <si>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</si>
  <si>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</si>
  <si>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</si>
  <si>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</si>
  <si>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</si>
  <si>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</si>
  <si>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</si>
  <si>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</si>
  <si>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</si>
  <si>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</si>
  <si>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</si>
  <si>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</si>
  <si>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</si>
  <si>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</si>
  <si>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</si>
  <si>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</si>
  <si>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</si>
  <si>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</si>
  <si>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</si>
  <si>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</si>
  <si>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</si>
  <si>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</si>
  <si>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</si>
  <si>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</si>
  <si>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</si>
  <si>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</si>
  <si>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</si>
  <si>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</si>
  <si>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</si>
  <si>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</si>
  <si>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</si>
  <si>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</si>
  <si>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</si>
  <si>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</si>
  <si>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</si>
  <si>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</si>
  <si>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</si>
  <si>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</si>
  <si>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</si>
  <si>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</si>
  <si>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</si>
  <si>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</si>
  <si>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</si>
  <si>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</si>
  <si>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</si>
  <si>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</si>
  <si>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</si>
  <si>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</si>
  <si>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</si>
  <si>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</si>
  <si>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</si>
  <si>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</si>
  <si>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</si>
  <si>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</si>
  <si>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</si>
  <si>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</si>
  <si>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</si>
  <si>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</si>
  <si>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</si>
  <si>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</si>
  <si>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</si>
  <si>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</si>
  <si>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</si>
  <si>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</si>
  <si>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</si>
  <si>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</si>
  <si>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</si>
  <si>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</si>
  <si>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</si>
  <si>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</si>
  <si>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</si>
  <si>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</si>
  <si>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</si>
  <si>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</si>
  <si>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</si>
  <si>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</si>
  <si>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</si>
  <si>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</si>
  <si>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</si>
  <si>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</si>
  <si>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</si>
  <si>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</si>
  <si>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</si>
  <si>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</si>
  <si>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</si>
  <si>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</si>
  <si>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</si>
  <si>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</si>
  <si>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</si>
  <si>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</si>
  <si>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</si>
  <si>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</si>
  <si>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</si>
  <si>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</si>
  <si>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</si>
  <si>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</si>
  <si>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</si>
  <si>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</si>
  <si>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</si>
  <si>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</si>
  <si>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</si>
  <si>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</si>
  <si>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</si>
  <si>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</si>
  <si>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</si>
  <si>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</si>
  <si>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</si>
  <si>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</si>
  <si>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</si>
  <si>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</si>
  <si>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</si>
  <si>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</si>
  <si>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</si>
  <si>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</si>
  <si>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</si>
  <si>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</si>
  <si>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</si>
  <si>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</si>
  <si>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</si>
  <si>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</si>
  <si>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</si>
  <si>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</si>
  <si>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</si>
  <si>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</si>
  <si>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</si>
  <si>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</si>
  <si>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</si>
  <si>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</si>
  <si>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</si>
  <si>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</si>
  <si>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</si>
  <si>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</si>
  <si>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</si>
  <si>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</si>
  <si>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</si>
  <si>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</si>
  <si>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</si>
  <si>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</si>
  <si>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</si>
  <si>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</si>
  <si>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</si>
  <si>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</si>
  <si>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</si>
  <si>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</si>
  <si>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</si>
  <si>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</si>
  <si>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</si>
  <si>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</si>
  <si>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</si>
  <si>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</si>
  <si>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</si>
  <si>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</si>
  <si>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</si>
  <si>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</si>
  <si>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</si>
  <si>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</si>
  <si>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</si>
  <si>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</si>
  <si>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</si>
  <si>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</si>
  <si>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</si>
  <si>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</si>
  <si>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</si>
  <si>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</si>
  <si>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</si>
  <si>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</si>
  <si>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</si>
  <si>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</si>
  <si>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</si>
  <si>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</si>
  <si>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</si>
  <si>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</si>
  <si>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</si>
  <si>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</si>
  <si>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</si>
  <si>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</si>
  <si>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</si>
  <si>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</si>
  <si>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</si>
  <si>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</si>
  <si>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</si>
  <si>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</si>
  <si>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</si>
  <si>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</si>
  <si>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</si>
  <si>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</si>
  <si>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</si>
  <si>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</si>
  <si>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</si>
  <si>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</si>
  <si>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</si>
  <si>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</si>
  <si>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</si>
  <si>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</si>
  <si>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</si>
  <si>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</si>
  <si>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</si>
  <si>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</si>
  <si>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</si>
  <si>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</si>
  <si>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</si>
  <si>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</si>
  <si>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</si>
  <si>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</si>
  <si>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</si>
  <si>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</si>
  <si>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</si>
  <si>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</si>
  <si>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</si>
  <si>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</si>
  <si>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</si>
  <si>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</si>
  <si>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</si>
  <si>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</si>
  <si>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</si>
  <si>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</si>
  <si>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</si>
  <si>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</si>
  <si>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</si>
  <si>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</si>
  <si>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</si>
  <si>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</si>
  <si>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</si>
  <si>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</si>
  <si>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</si>
  <si>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</si>
  <si>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</si>
  <si>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</si>
  <si>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</si>
  <si>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</si>
  <si>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</si>
  <si>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</si>
  <si>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</si>
  <si>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</si>
  <si>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</si>
  <si>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</si>
  <si>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</si>
  <si>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</si>
  <si>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</si>
  <si>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</si>
  <si>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</si>
  <si>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</si>
  <si>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</si>
  <si>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</si>
  <si>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</si>
  <si>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</si>
  <si>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</si>
  <si>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</si>
  <si>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</si>
  <si>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</si>
  <si>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</si>
  <si>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</si>
  <si>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</si>
  <si>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</si>
  <si>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</si>
  <si>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</si>
  <si>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</si>
  <si>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</si>
  <si>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</si>
  <si>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</si>
  <si>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</si>
  <si>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</si>
  <si>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</si>
  <si>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</si>
  <si>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</si>
  <si>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</si>
  <si>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</si>
  <si>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</si>
  <si>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</si>
  <si>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</si>
  <si>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</si>
  <si>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</si>
  <si>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</si>
  <si>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</si>
  <si>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</si>
  <si>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</si>
  <si>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</si>
  <si>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</si>
  <si>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</si>
  <si>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</si>
  <si>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</si>
  <si>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</si>
  <si>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</si>
  <si>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</si>
  <si>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</si>
  <si>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</si>
  <si>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</si>
  <si>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</si>
  <si>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</si>
  <si>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</si>
  <si>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</si>
  <si>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</si>
  <si>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</si>
  <si>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</si>
  <si>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</si>
  <si>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</si>
  <si>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</si>
  <si>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</si>
  <si>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</si>
  <si>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</si>
  <si>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</si>
  <si>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</si>
  <si>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</si>
  <si>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</si>
  <si>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</si>
  <si>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</si>
  <si>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</si>
  <si>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</si>
  <si>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</si>
  <si>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</si>
  <si>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</si>
  <si>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</si>
  <si>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</si>
  <si>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</si>
  <si>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</si>
  <si>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</si>
  <si>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</si>
  <si>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</si>
  <si>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</si>
  <si>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</si>
  <si>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</si>
  <si>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</si>
  <si>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</si>
  <si>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</si>
  <si>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</si>
  <si>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</si>
  <si>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</si>
  <si>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</si>
  <si>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</si>
  <si>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</si>
  <si>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</si>
  <si>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</si>
  <si>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</si>
  <si>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</si>
  <si>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</si>
  <si>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</si>
  <si>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</si>
  <si>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</si>
  <si>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</si>
  <si>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</si>
  <si>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</si>
  <si>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</si>
  <si>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</si>
  <si>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</si>
  <si>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</si>
  <si>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</si>
  <si>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</si>
  <si>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</si>
  <si>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</si>
  <si>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</si>
  <si>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</si>
  <si>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</si>
  <si>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</si>
  <si>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</si>
  <si>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</si>
  <si>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</si>
  <si>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</si>
  <si>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</si>
  <si>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</si>
  <si>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</si>
  <si>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</si>
  <si>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</si>
  <si>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</si>
  <si>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</si>
  <si>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</si>
  <si>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</si>
  <si>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</si>
  <si>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</si>
  <si>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</si>
  <si>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</si>
  <si>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</si>
  <si>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</si>
  <si>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</si>
  <si>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</si>
  <si>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</si>
  <si>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</si>
  <si>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</si>
  <si>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</si>
  <si>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</si>
  <si>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</si>
  <si>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</si>
  <si>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</si>
  <si>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</si>
  <si>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</si>
  <si>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</si>
  <si>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</si>
  <si>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</si>
  <si>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</si>
  <si>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</si>
  <si>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</si>
  <si>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</si>
  <si>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</si>
  <si>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</si>
  <si>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</si>
  <si>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</si>
  <si>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</si>
  <si>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</si>
  <si>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</si>
  <si>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</si>
  <si>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</si>
  <si>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</si>
  <si>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</si>
  <si>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</si>
  <si>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</si>
  <si>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</si>
  <si>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</si>
  <si>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</si>
  <si>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</si>
  <si>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</si>
  <si>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</si>
  <si>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</si>
  <si>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</si>
  <si>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</si>
  <si>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</si>
  <si>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</si>
  <si>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</si>
  <si>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</si>
  <si>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</si>
  <si>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</si>
  <si>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</si>
  <si>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</si>
  <si>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</si>
  <si>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</si>
  <si>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</si>
  <si>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</si>
  <si>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</si>
  <si>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</si>
  <si>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</si>
  <si>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</si>
  <si>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</si>
  <si>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</si>
  <si>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</si>
  <si>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</si>
  <si>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</si>
  <si>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</si>
  <si>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</si>
  <si>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</si>
  <si>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</si>
  <si>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</si>
  <si>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</si>
  <si>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</si>
  <si>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</si>
  <si>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</si>
  <si>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</si>
  <si>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</si>
  <si>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</si>
  <si>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</si>
  <si>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</si>
  <si>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</si>
  <si>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</si>
  <si>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</si>
  <si>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</si>
  <si>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</si>
  <si>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</si>
  <si>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</si>
  <si>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</si>
  <si>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</si>
  <si>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</si>
  <si>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</si>
  <si>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</si>
  <si>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</si>
  <si>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</si>
  <si>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</si>
  <si>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</si>
  <si>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</si>
  <si>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</si>
  <si>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</si>
  <si>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</si>
  <si>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</si>
  <si>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</si>
  <si>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</si>
  <si>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</si>
  <si>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</si>
  <si>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</si>
  <si>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</si>
  <si>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</si>
  <si>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</si>
  <si>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</si>
  <si>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</si>
  <si>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</si>
  <si>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</si>
  <si>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</si>
  <si>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</si>
  <si>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</si>
  <si>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</si>
  <si>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</si>
  <si>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</si>
  <si>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</si>
  <si>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</si>
  <si>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</si>
  <si>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</si>
  <si>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</si>
  <si>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</si>
  <si>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</si>
  <si>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</si>
  <si>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</si>
  <si>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</si>
  <si>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</si>
  <si>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</si>
  <si>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</si>
  <si>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</si>
  <si>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</si>
  <si>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</si>
  <si>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</si>
  <si>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</si>
  <si>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</si>
  <si>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</si>
  <si>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</si>
  <si>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</si>
  <si>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</si>
  <si>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</si>
  <si>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</si>
  <si>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</si>
  <si>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</si>
  <si>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</si>
  <si>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</si>
  <si>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</si>
  <si>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</si>
  <si>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</si>
  <si>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</si>
  <si>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</si>
  <si>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</si>
  <si>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</si>
  <si>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</si>
  <si>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</si>
  <si>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</si>
  <si>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</si>
  <si>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</si>
  <si>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</si>
  <si>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</si>
  <si>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</si>
  <si>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</si>
  <si>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</si>
  <si>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</si>
  <si>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</si>
  <si>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</si>
  <si>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</si>
  <si>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</si>
  <si>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</si>
  <si>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</si>
  <si>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</si>
  <si>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</si>
  <si>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</si>
  <si>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</si>
  <si>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</si>
  <si>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</si>
  <si>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</si>
  <si>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</si>
  <si>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</si>
  <si>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</si>
  <si>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</si>
  <si>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</si>
  <si>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</si>
  <si>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</si>
  <si>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</si>
  <si>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</si>
  <si>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</si>
  <si>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</si>
  <si>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</si>
  <si>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</si>
  <si>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</si>
  <si>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</si>
  <si>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</si>
  <si>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</si>
  <si>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</si>
  <si>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</si>
  <si>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</si>
  <si>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</si>
  <si>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</si>
  <si>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</si>
  <si>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</si>
  <si>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</si>
  <si>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</si>
  <si>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</si>
  <si>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</si>
  <si>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</si>
  <si>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</si>
  <si>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</si>
  <si>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</si>
  <si>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</si>
  <si>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</si>
  <si>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</si>
  <si>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</si>
  <si>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</si>
  <si>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</si>
  <si>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</si>
  <si>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</si>
  <si>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</si>
  <si>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</si>
  <si>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</si>
  <si>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</si>
  <si>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</si>
  <si>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</si>
  <si>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</si>
  <si>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</si>
  <si>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</si>
  <si>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</si>
  <si>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</si>
  <si>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</si>
  <si>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</si>
  <si>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</si>
  <si>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</si>
  <si>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</si>
  <si>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</si>
  <si>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</si>
  <si>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</si>
  <si>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</si>
  <si>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</si>
  <si>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</si>
  <si>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</si>
  <si>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</si>
  <si>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</si>
  <si>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</si>
  <si>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</si>
  <si>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</si>
  <si>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</si>
  <si>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</si>
  <si>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</si>
  <si>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</si>
  <si>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</si>
  <si>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</si>
  <si>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</si>
  <si>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</si>
  <si>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</si>
  <si>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</si>
  <si>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</si>
  <si>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</si>
  <si>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</si>
  <si>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</si>
  <si>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</si>
  <si>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</si>
  <si>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</si>
  <si>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</si>
  <si>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</si>
  <si>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</si>
  <si>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</si>
  <si>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</si>
  <si>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</si>
  <si>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</si>
  <si>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</si>
  <si>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</si>
  <si>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</si>
  <si>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</si>
  <si>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</si>
  <si>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</si>
  <si>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</si>
  <si>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</si>
  <si>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</si>
  <si>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</si>
  <si>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</si>
  <si>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</si>
  <si>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</si>
  <si>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</si>
  <si>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</si>
  <si>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</si>
  <si>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</si>
  <si>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</si>
  <si>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</si>
  <si>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</si>
  <si>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</si>
  <si>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</si>
  <si>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</si>
  <si>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</si>
  <si>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</si>
  <si>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</si>
  <si>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</si>
  <si>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</si>
  <si>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</si>
  <si>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</si>
  <si>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</si>
  <si>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</si>
  <si>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</si>
  <si>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</si>
  <si>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</si>
  <si>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</si>
  <si>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</si>
  <si>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</si>
  <si>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</si>
  <si>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</si>
  <si>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</si>
  <si>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</si>
  <si>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</si>
  <si>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</si>
  <si>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</si>
  <si>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</si>
  <si>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</si>
  <si>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</si>
  <si>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</si>
  <si>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</si>
  <si>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</si>
  <si>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</si>
  <si>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</si>
  <si>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</si>
  <si>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</si>
  <si>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</si>
  <si>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</si>
  <si>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</si>
  <si>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</si>
  <si>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</si>
  <si>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</si>
  <si>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</si>
  <si>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</si>
  <si>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</si>
  <si>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</si>
  <si>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</si>
  <si>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</si>
  <si>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</si>
  <si>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</si>
  <si>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</si>
  <si>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</si>
  <si>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</si>
  <si>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</si>
  <si>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</si>
  <si>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</si>
  <si>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</si>
  <si>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</si>
  <si>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</si>
  <si>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</si>
  <si>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</si>
  <si>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</si>
  <si>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</si>
  <si>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</si>
  <si>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</si>
  <si>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</si>
  <si>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</si>
  <si>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</si>
  <si>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</si>
  <si>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</si>
  <si>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</si>
  <si>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</si>
  <si>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</si>
  <si>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</si>
  <si>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</si>
  <si>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</si>
  <si>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</si>
  <si>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</si>
  <si>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</si>
  <si>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</si>
  <si>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</si>
  <si>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</si>
  <si>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</si>
  <si>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</si>
  <si>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</si>
  <si>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</si>
  <si>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</si>
  <si>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</si>
  <si>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</si>
  <si>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</si>
  <si>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</si>
  <si>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</si>
  <si>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</si>
  <si>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</si>
  <si>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</si>
  <si>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</si>
  <si>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</si>
  <si>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</si>
  <si>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</si>
  <si>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</si>
  <si>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</si>
  <si>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</si>
  <si>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</si>
  <si>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</si>
  <si>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</si>
  <si>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</si>
  <si>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</si>
  <si>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</si>
  <si>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</si>
  <si>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</si>
  <si>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</si>
  <si>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</si>
  <si>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</si>
  <si>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</si>
  <si>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</si>
  <si>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</si>
  <si>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</si>
  <si>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</si>
  <si>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</si>
  <si>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</si>
  <si>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</si>
  <si>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</si>
  <si>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</si>
  <si>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</si>
  <si>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</si>
  <si>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</si>
  <si>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</si>
  <si>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</si>
  <si>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</si>
  <si>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</si>
  <si>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</si>
  <si>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</si>
  <si>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</si>
  <si>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</si>
  <si>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</si>
  <si>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</si>
  <si>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</si>
  <si>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</si>
  <si>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</si>
  <si>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</si>
  <si>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</si>
  <si>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</si>
  <si>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</si>
  <si>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</si>
  <si>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</si>
  <si>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</si>
  <si>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</si>
  <si>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</si>
  <si>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</si>
  <si>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</si>
  <si>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</si>
  <si>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</si>
  <si>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</si>
  <si>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</si>
  <si>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</si>
  <si>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</si>
  <si>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</si>
  <si>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</si>
  <si>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</si>
  <si>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</si>
  <si>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</si>
  <si>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</si>
  <si>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</si>
  <si>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</si>
  <si>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</si>
  <si>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</si>
  <si>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</si>
  <si>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</si>
  <si>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</si>
  <si>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</si>
  <si>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</si>
  <si>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</si>
  <si>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</si>
  <si>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</si>
  <si>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</si>
  <si>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</si>
  <si>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</si>
  <si>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</si>
  <si>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</si>
  <si>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</si>
  <si>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</si>
  <si>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</si>
  <si>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</si>
  <si>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</si>
  <si>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</si>
  <si>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</si>
  <si>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</si>
  <si>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</si>
  <si>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</si>
  <si>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</si>
  <si>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</si>
  <si>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</si>
  <si>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</si>
  <si>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</si>
  <si>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</si>
  <si>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</si>
  <si>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</si>
  <si>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</si>
  <si>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</si>
  <si>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</si>
  <si>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</si>
  <si>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</si>
  <si>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</si>
  <si>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</si>
  <si>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</si>
  <si>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</si>
  <si>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</si>
  <si>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</si>
  <si>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</si>
  <si>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</si>
  <si>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</si>
  <si>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</si>
  <si>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</si>
  <si>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</si>
  <si>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</si>
  <si>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</si>
  <si>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</si>
  <si>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</si>
  <si>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</si>
  <si>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</si>
  <si>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</si>
  <si>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</si>
  <si>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</si>
  <si>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</si>
  <si>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</si>
  <si>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</si>
  <si>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</si>
  <si>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</si>
  <si>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</si>
  <si>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</si>
  <si>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</si>
  <si>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</si>
  <si>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</si>
  <si>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</si>
  <si>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</si>
  <si>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</si>
  <si>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</si>
  <si>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</si>
  <si>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</si>
  <si>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</si>
  <si>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</si>
  <si>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</si>
  <si>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</si>
  <si>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</si>
  <si>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</si>
  <si>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</si>
  <si>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</si>
  <si>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</si>
  <si>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</si>
  <si>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</si>
  <si>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</si>
  <si>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</si>
  <si>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</si>
  <si>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</si>
  <si>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</si>
  <si>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</si>
  <si>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</si>
  <si>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</si>
  <si>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</si>
  <si>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</si>
  <si>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</si>
  <si>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</si>
  <si>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</si>
  <si>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</si>
  <si>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</si>
  <si>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</si>
  <si>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</si>
  <si>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</si>
  <si>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</si>
  <si>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</si>
  <si>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</si>
  <si>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</si>
  <si>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</si>
  <si>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</si>
  <si>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</si>
  <si>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</si>
  <si>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</si>
  <si>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</si>
  <si>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</si>
  <si>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</si>
  <si>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</si>
  <si>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</si>
  <si>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</si>
  <si>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</si>
  <si>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</si>
  <si>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</si>
  <si>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</si>
  <si>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</si>
  <si>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</si>
  <si>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</si>
  <si>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</si>
  <si>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</si>
  <si>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</si>
  <si>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</si>
  <si>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</si>
  <si>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</si>
  <si>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</si>
  <si>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</si>
  <si>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</si>
  <si>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</si>
  <si>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</si>
  <si>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</si>
  <si>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</si>
  <si>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</si>
  <si>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</si>
  <si>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</si>
  <si>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</si>
  <si>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</si>
  <si>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</si>
  <si>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</si>
  <si>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</si>
  <si>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</si>
  <si>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</si>
  <si>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</si>
  <si>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</si>
  <si>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</si>
  <si>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</si>
  <si>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</si>
  <si>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</si>
  <si>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</si>
  <si>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</si>
  <si>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</si>
  <si>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</si>
  <si>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</si>
  <si>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</si>
  <si>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</si>
  <si>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</si>
  <si>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</si>
  <si>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</si>
  <si>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</si>
  <si>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</si>
  <si>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</si>
  <si>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</si>
  <si>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</si>
  <si>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</si>
  <si>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</si>
  <si>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</si>
  <si>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</si>
  <si>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</si>
  <si>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</si>
  <si>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</si>
  <si>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</si>
  <si>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</si>
  <si>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</si>
  <si>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</si>
  <si>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</si>
  <si>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</si>
  <si>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</si>
  <si>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</si>
  <si>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</si>
  <si>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</si>
  <si>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</si>
  <si>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</si>
  <si>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</si>
  <si>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</si>
  <si>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</si>
  <si>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</si>
  <si>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</si>
  <si>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</si>
  <si>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</si>
  <si>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</si>
  <si>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</si>
  <si>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</si>
  <si>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</si>
  <si>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</si>
  <si>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</si>
  <si>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</si>
  <si>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</si>
  <si>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</si>
  <si>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</si>
  <si>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</si>
  <si>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</si>
  <si>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</si>
  <si>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</si>
  <si>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</si>
  <si>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</si>
  <si>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</si>
  <si>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</si>
  <si>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</si>
  <si>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</si>
  <si>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</si>
  <si>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</si>
  <si>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</si>
  <si>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</si>
  <si>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</si>
  <si>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</si>
  <si>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</si>
  <si>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</si>
  <si>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</si>
  <si>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</si>
  <si>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</si>
  <si>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</si>
  <si>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</si>
  <si>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</si>
  <si>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</si>
  <si>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</si>
  <si>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</si>
  <si>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</si>
  <si>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</si>
  <si>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</si>
  <si>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</si>
  <si>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</si>
  <si>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</si>
  <si>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</si>
  <si>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</si>
  <si>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</si>
  <si>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</si>
  <si>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</si>
  <si>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</si>
  <si>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</si>
  <si>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</si>
  <si>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</si>
  <si>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</si>
  <si>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</si>
  <si>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</si>
  <si>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</si>
  <si>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</si>
  <si>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</si>
  <si>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</si>
  <si>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</si>
  <si>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</si>
  <si>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</si>
  <si>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</si>
  <si>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</si>
  <si>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</si>
  <si>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</si>
  <si>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</si>
  <si>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</si>
  <si>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</si>
  <si>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</si>
  <si>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</si>
  <si>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</si>
  <si>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</si>
  <si>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</si>
  <si>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</si>
  <si>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</si>
  <si>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</si>
  <si>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</si>
  <si>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</si>
  <si>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</si>
  <si>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</si>
  <si>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</si>
  <si>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</si>
  <si>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</si>
  <si>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</si>
  <si>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</si>
  <si>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</si>
  <si>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</si>
  <si>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</si>
  <si>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</si>
  <si>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</si>
  <si>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</si>
  <si>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</si>
  <si>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</si>
  <si>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</si>
  <si>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</si>
  <si>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</si>
  <si>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</si>
  <si>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</si>
  <si>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</si>
  <si>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</si>
  <si>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</si>
  <si>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</si>
  <si>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</si>
  <si>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</si>
  <si>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</si>
  <si>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</si>
  <si>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</si>
  <si>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</si>
  <si>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</si>
  <si>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</si>
  <si>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</si>
  <si>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</si>
  <si>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</si>
  <si>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</si>
  <si>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</si>
  <si>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</si>
  <si>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</si>
  <si>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</si>
  <si>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</si>
  <si>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</si>
  <si>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</si>
  <si>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</si>
  <si>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</si>
  <si>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</si>
  <si>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</si>
  <si>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</si>
  <si>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</si>
  <si>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</si>
  <si>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</si>
  <si>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</si>
  <si>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</si>
  <si>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</si>
  <si>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</si>
  <si>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</si>
  <si>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</si>
  <si>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</si>
  <si>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</si>
  <si>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</si>
  <si>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</si>
  <si>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</si>
  <si>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</si>
  <si>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</si>
  <si>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</si>
  <si>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</si>
  <si>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</si>
  <si>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</si>
  <si>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</si>
  <si>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</si>
  <si>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</si>
  <si>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</si>
  <si>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</si>
  <si>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</si>
  <si>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</si>
  <si>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</si>
  <si>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</si>
  <si>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</si>
  <si>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</si>
  <si>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</si>
  <si>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</si>
  <si>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</si>
  <si>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</si>
  <si>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</si>
  <si>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</si>
  <si>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</si>
  <si>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</si>
  <si>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</si>
  <si>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</si>
  <si>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</si>
  <si>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</si>
  <si>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</si>
  <si>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</si>
  <si>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</si>
  <si>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</si>
  <si>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</si>
  <si>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</si>
  <si>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</si>
  <si>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</si>
  <si>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</si>
  <si>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</si>
  <si>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</si>
  <si>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</si>
  <si>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</si>
  <si>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</si>
  <si>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</si>
  <si>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</si>
  <si>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</si>
  <si>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</si>
  <si>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</si>
  <si>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</si>
  <si>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</si>
  <si>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</si>
  <si>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</si>
  <si>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</si>
  <si>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</si>
  <si>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</si>
  <si>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</si>
  <si>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</si>
  <si>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</si>
  <si>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</si>
  <si>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</si>
  <si>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</si>
  <si>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</si>
  <si>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</si>
  <si>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</si>
  <si>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</si>
  <si>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</si>
  <si>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</si>
  <si>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</si>
  <si>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</si>
  <si>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</si>
  <si>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</si>
  <si>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</si>
  <si>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</si>
  <si>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</si>
  <si>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</si>
  <si>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</si>
  <si>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</si>
  <si>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</si>
  <si>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</si>
  <si>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</si>
  <si>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</si>
  <si>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</si>
  <si>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</si>
  <si>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</si>
  <si>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</si>
  <si>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</si>
  <si>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</si>
  <si>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</si>
  <si>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</si>
  <si>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</si>
  <si>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</si>
  <si>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</si>
  <si>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</si>
  <si>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</si>
  <si>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</si>
  <si>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</si>
  <si>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</si>
  <si>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</si>
  <si>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</si>
  <si>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</si>
  <si>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</si>
  <si>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</si>
  <si>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</si>
  <si>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</si>
  <si>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</si>
  <si>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</si>
  <si>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</si>
  <si>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</si>
  <si>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</si>
  <si>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</si>
  <si>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</si>
  <si>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</si>
  <si>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</si>
  <si>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</si>
  <si>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</si>
  <si>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</si>
  <si>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</si>
  <si>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</si>
  <si>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</si>
  <si>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</si>
  <si>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</si>
  <si>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</si>
  <si>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</si>
  <si>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</si>
  <si>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</si>
  <si>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</si>
  <si>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</si>
  <si>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</si>
  <si>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</si>
  <si>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</si>
  <si>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</si>
  <si>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</si>
  <si>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</si>
  <si>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</si>
  <si>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</si>
  <si>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</si>
  <si>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</si>
  <si>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</si>
  <si>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</si>
  <si>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</si>
  <si>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</si>
  <si>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</si>
  <si>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</si>
  <si>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</si>
  <si>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</si>
  <si>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</si>
  <si>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</si>
  <si>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</si>
  <si>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</si>
  <si>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</si>
  <si>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</si>
  <si>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</si>
  <si>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</si>
  <si>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</si>
  <si>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</si>
  <si>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</si>
  <si>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</si>
  <si>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</si>
  <si>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</si>
  <si>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</si>
  <si>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</si>
  <si>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</si>
  <si>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</si>
  <si>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</si>
  <si>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</si>
  <si>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</si>
  <si>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</si>
  <si>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</si>
  <si>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</si>
  <si>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</si>
  <si>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</si>
  <si>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</si>
  <si>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</si>
  <si>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</si>
  <si>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</si>
  <si>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</si>
  <si>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</si>
  <si>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</si>
  <si>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</si>
  <si>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</si>
  <si>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</si>
  <si>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</si>
  <si>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</si>
  <si>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</si>
  <si>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</si>
  <si>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</si>
  <si>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</si>
  <si>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</si>
  <si>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</si>
  <si>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</si>
  <si>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</si>
  <si>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</si>
  <si>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</si>
  <si>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</si>
  <si>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</si>
  <si>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</si>
  <si>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</si>
  <si>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</si>
  <si>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</si>
  <si>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</si>
  <si>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</si>
  <si>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</si>
  <si>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</si>
  <si>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</si>
  <si>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</si>
  <si>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</si>
  <si>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</si>
  <si>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</si>
  <si>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</si>
  <si>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</si>
  <si>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</si>
  <si>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</si>
  <si>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</si>
  <si>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</si>
  <si>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</si>
  <si>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</si>
  <si>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</si>
  <si>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</si>
  <si>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</si>
  <si>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</si>
  <si>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</si>
  <si>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</si>
  <si>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</si>
  <si>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</si>
  <si>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</si>
  <si>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</si>
  <si>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</si>
  <si>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</si>
  <si>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</si>
  <si>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</si>
  <si>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</si>
  <si>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</si>
  <si>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</si>
  <si>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</si>
  <si>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</si>
  <si>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</si>
  <si>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</si>
  <si>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</si>
  <si>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</si>
  <si>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</si>
  <si>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</si>
  <si>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</si>
  <si>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</si>
  <si>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</si>
  <si>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</si>
  <si>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</si>
  <si>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</si>
  <si>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</si>
  <si>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</si>
  <si>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</si>
  <si>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</si>
  <si>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</si>
  <si>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</si>
  <si>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</si>
  <si>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</si>
  <si>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</si>
  <si>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</si>
  <si>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</si>
  <si>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</si>
  <si>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</si>
  <si>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</si>
  <si>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</si>
  <si>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</si>
  <si>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</si>
  <si>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</si>
  <si>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</si>
  <si>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</si>
  <si>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</si>
  <si>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</si>
  <si>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</si>
  <si>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</si>
  <si>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</si>
  <si>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</si>
  <si>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</si>
  <si>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</si>
  <si>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</si>
  <si>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</si>
  <si>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</si>
  <si>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</si>
  <si>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</si>
  <si>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</si>
  <si>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</si>
  <si>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</si>
  <si>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</si>
  <si>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</si>
  <si>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</si>
  <si>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</si>
  <si>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</si>
  <si>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</si>
  <si>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</si>
  <si>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</si>
  <si>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</si>
  <si>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</si>
  <si>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</si>
  <si>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</si>
  <si>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</si>
  <si>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</si>
  <si>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</si>
  <si>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</si>
  <si>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</si>
  <si>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</si>
  <si>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</si>
  <si>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</si>
  <si>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</si>
  <si>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</si>
  <si>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</si>
  <si>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</si>
  <si>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</si>
  <si>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</si>
  <si>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</si>
  <si>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</si>
  <si>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</si>
  <si>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</si>
  <si>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</si>
  <si>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</si>
  <si>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</si>
  <si>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</si>
  <si>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</si>
  <si>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</si>
  <si>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</si>
  <si>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</si>
  <si>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</si>
  <si>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</si>
  <si>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</si>
  <si>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</si>
  <si>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</si>
  <si>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</si>
  <si>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</si>
  <si>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</si>
  <si>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</si>
  <si>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</si>
  <si>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</si>
  <si>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</si>
  <si>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</si>
  <si>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</si>
  <si>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</si>
  <si>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</si>
  <si>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</si>
  <si>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</si>
  <si>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</si>
  <si>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</si>
  <si>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</si>
  <si>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</si>
  <si>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</si>
  <si>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</si>
  <si>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</si>
  <si>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</si>
  <si>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</si>
  <si>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</si>
  <si>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</si>
  <si>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</si>
  <si>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</si>
  <si>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</si>
  <si>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</si>
  <si>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</si>
  <si>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</si>
  <si>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</si>
  <si>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</si>
  <si>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</si>
  <si>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</si>
  <si>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</si>
  <si>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</si>
  <si>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</si>
  <si>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</si>
  <si>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</si>
  <si>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</si>
  <si>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</si>
  <si>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</si>
  <si>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</si>
  <si>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</si>
  <si>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</si>
  <si>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</si>
  <si>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</si>
  <si>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</si>
  <si>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</si>
  <si>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</si>
  <si>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</si>
  <si>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</si>
  <si>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</si>
  <si>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</si>
  <si>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</si>
  <si>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</si>
  <si>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</si>
  <si>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</si>
  <si>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</si>
  <si>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</si>
  <si>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</si>
  <si>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</si>
  <si>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</si>
  <si>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</si>
  <si>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</si>
  <si>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</si>
  <si>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</si>
  <si>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</si>
  <si>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</si>
  <si>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</si>
  <si>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</si>
  <si>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</si>
  <si>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</si>
  <si>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</si>
  <si>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</si>
  <si>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</si>
  <si>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</si>
  <si>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</si>
  <si>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</si>
  <si>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</si>
  <si>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</si>
  <si>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</si>
  <si>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</si>
  <si>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</si>
  <si>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</si>
  <si>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</si>
  <si>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</si>
  <si>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</si>
  <si>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</si>
  <si>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</si>
  <si>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</si>
  <si>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</si>
  <si>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</si>
  <si>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</si>
  <si>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</si>
  <si>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</si>
  <si>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</si>
  <si>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</si>
  <si>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</si>
  <si>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</si>
  <si>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</si>
  <si>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</si>
  <si>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</si>
  <si>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</si>
  <si>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</si>
  <si>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</si>
  <si>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</si>
  <si>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</si>
  <si>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</si>
  <si>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</si>
  <si>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</si>
  <si>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</si>
  <si>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</si>
  <si>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</si>
  <si>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</si>
  <si>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</si>
  <si>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</si>
  <si>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</si>
  <si>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</si>
  <si>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</si>
  <si>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</si>
  <si>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</si>
  <si>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</si>
  <si>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</si>
  <si>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</si>
  <si>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</si>
  <si>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</si>
  <si>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</si>
  <si>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</si>
  <si>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</si>
  <si>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</si>
  <si>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</si>
  <si>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</si>
  <si>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</si>
  <si>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</si>
  <si>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</si>
  <si>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</si>
  <si>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</si>
  <si>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</si>
  <si>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</si>
  <si>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</si>
  <si>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</si>
  <si>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</si>
  <si>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</si>
  <si>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</si>
  <si>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</si>
  <si>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</si>
  <si>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</si>
  <si>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</si>
  <si>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</si>
  <si>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</si>
  <si>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</si>
  <si>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</si>
  <si>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</si>
  <si>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</si>
  <si>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</si>
  <si>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</si>
  <si>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</si>
  <si>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</si>
  <si>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</si>
  <si>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</si>
  <si>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</si>
  <si>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</si>
  <si>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</si>
  <si>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</si>
  <si>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</si>
  <si>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</si>
  <si>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</si>
  <si>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</si>
  <si>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</si>
  <si>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</si>
  <si>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</si>
  <si>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</si>
  <si>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</si>
  <si>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</si>
  <si>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</si>
  <si>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</si>
  <si>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</si>
  <si>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</si>
  <si>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</si>
  <si>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</si>
  <si>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</si>
  <si>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</si>
  <si>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</si>
  <si>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</si>
  <si>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</si>
  <si>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</si>
  <si>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</si>
  <si>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</si>
  <si>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</si>
  <si>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</si>
  <si>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</si>
  <si>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</si>
  <si>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</si>
  <si>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</si>
  <si>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</si>
  <si>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</si>
  <si>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</si>
  <si>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</si>
  <si>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</si>
  <si>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</si>
  <si>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</si>
  <si>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</si>
  <si>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</si>
  <si>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</si>
  <si>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</si>
  <si>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</si>
  <si>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</si>
  <si>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</si>
  <si>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</si>
  <si>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</si>
  <si>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</si>
  <si>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</si>
  <si>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</si>
  <si>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</si>
  <si>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</si>
  <si>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</si>
  <si>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</si>
  <si>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</si>
  <si>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</si>
  <si>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</si>
  <si>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</si>
  <si>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</si>
  <si>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</si>
  <si>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</si>
  <si>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</si>
  <si>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</si>
  <si>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</si>
  <si>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</si>
  <si>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</si>
  <si>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</si>
  <si>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</si>
  <si>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</si>
  <si>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</si>
  <si>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</si>
  <si>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</si>
  <si>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</si>
  <si>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</si>
  <si>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</si>
  <si>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</si>
  <si>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</si>
  <si>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</si>
  <si>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</si>
  <si>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</si>
  <si>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</si>
  <si>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</si>
  <si>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</si>
  <si>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</si>
  <si>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</si>
  <si>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</si>
  <si>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</si>
  <si>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</si>
  <si>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</si>
  <si>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</si>
  <si>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</si>
  <si>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</si>
  <si>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</si>
  <si>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</si>
  <si>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</si>
  <si>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</si>
  <si>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</si>
  <si>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</si>
  <si>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</si>
  <si>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</si>
  <si>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</si>
  <si>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</si>
  <si>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</si>
  <si>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</si>
  <si>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</si>
  <si>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</si>
  <si>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</si>
  <si>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</si>
  <si>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</si>
  <si>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</si>
  <si>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</si>
  <si>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</si>
  <si>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</si>
  <si>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</si>
  <si>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</si>
  <si>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</si>
  <si>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</si>
  <si>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</si>
  <si>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</si>
  <si>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</si>
  <si>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</si>
  <si>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</si>
  <si>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</si>
  <si>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</si>
  <si>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</si>
  <si>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</si>
  <si>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</si>
  <si>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</si>
  <si>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</si>
  <si>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</si>
  <si>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</si>
  <si>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</si>
  <si>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</si>
  <si>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</si>
  <si>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</si>
  <si>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</si>
  <si>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</si>
  <si>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</si>
  <si>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</si>
  <si>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</si>
  <si>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</si>
  <si>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</si>
  <si>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</si>
  <si>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</si>
  <si>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</si>
  <si>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</si>
  <si>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</si>
  <si>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</si>
  <si>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</si>
  <si>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</si>
  <si>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</si>
  <si>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</si>
  <si>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</si>
  <si>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</si>
  <si>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</si>
  <si>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</si>
  <si>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</si>
  <si>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</si>
  <si>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</si>
  <si>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</si>
  <si>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</si>
  <si>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</si>
  <si>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</si>
  <si>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</si>
  <si>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</si>
  <si>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</si>
  <si>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</si>
  <si>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</si>
  <si>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</si>
  <si>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</si>
  <si>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</si>
  <si>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</si>
  <si>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</si>
  <si>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</si>
  <si>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</si>
  <si>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</si>
  <si>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</si>
  <si>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</si>
  <si>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</si>
  <si>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</si>
  <si>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</si>
  <si>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</si>
  <si>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</si>
  <si>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</si>
  <si>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</si>
  <si>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</si>
  <si>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</si>
  <si>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</si>
  <si>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</si>
  <si>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</si>
  <si>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</si>
  <si>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</si>
  <si>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</si>
  <si>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</si>
  <si>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</si>
  <si>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</si>
  <si>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</si>
  <si>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</si>
  <si>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</si>
  <si>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</si>
  <si>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</si>
  <si>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</si>
  <si>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</si>
  <si>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</si>
  <si>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</si>
  <si>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</si>
  <si>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</si>
  <si>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</si>
  <si>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</si>
  <si>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</si>
  <si>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</si>
  <si>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</si>
  <si>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</si>
  <si>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</si>
  <si>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</si>
  <si>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</si>
  <si>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</si>
  <si>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</si>
  <si>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</si>
  <si>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</si>
  <si>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</si>
  <si>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</si>
  <si>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</si>
  <si>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</si>
  <si>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</si>
  <si>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</si>
  <si>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</si>
  <si>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</si>
  <si>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</si>
  <si>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</si>
  <si>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</si>
  <si>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</si>
  <si>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</si>
  <si>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</si>
  <si>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</si>
  <si>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</si>
  <si>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</si>
  <si>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</si>
  <si>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</si>
  <si>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</si>
  <si>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</si>
  <si>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</si>
  <si>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</si>
  <si>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</si>
  <si>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</si>
  <si>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</si>
  <si>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</si>
  <si>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</si>
  <si>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</si>
  <si>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</si>
  <si>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</si>
  <si>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</si>
  <si>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</si>
  <si>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</si>
  <si>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</si>
  <si>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</si>
  <si>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</si>
  <si>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</si>
  <si>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</si>
  <si>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</si>
  <si>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</si>
  <si>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</si>
  <si>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</si>
  <si>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</si>
  <si>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</si>
  <si>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</si>
  <si>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</si>
  <si>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</si>
  <si>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</si>
  <si>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</si>
  <si>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</si>
  <si>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</si>
  <si>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</si>
  <si>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</si>
  <si>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</si>
  <si>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</si>
  <si>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</si>
  <si>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</si>
  <si>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</si>
  <si>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</si>
  <si>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</si>
  <si>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</si>
  <si>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</si>
  <si>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</si>
  <si>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</si>
  <si>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</si>
  <si>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</si>
  <si>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</si>
  <si>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</si>
  <si>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</si>
  <si>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</si>
  <si>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</si>
  <si>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</si>
  <si>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</si>
  <si>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</si>
  <si>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</si>
  <si>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</si>
  <si>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</si>
  <si>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</si>
  <si>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</si>
  <si>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</si>
  <si>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</si>
  <si>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</si>
  <si>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</si>
  <si>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</si>
  <si>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</si>
  <si>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</si>
  <si>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</si>
  <si>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</si>
  <si>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</si>
  <si>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</si>
  <si>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</si>
  <si>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</si>
  <si>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</si>
  <si>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</si>
  <si>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</si>
  <si>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</si>
  <si>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</si>
  <si>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</si>
  <si>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</si>
  <si>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</si>
  <si>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</si>
  <si>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</si>
  <si>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</si>
  <si>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</si>
  <si>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</si>
  <si>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</si>
  <si>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</si>
  <si>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</si>
  <si>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</si>
  <si>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</si>
  <si>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</si>
  <si>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</si>
  <si>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</si>
  <si>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</si>
  <si>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</si>
  <si>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</si>
  <si>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</si>
  <si>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</si>
  <si>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</si>
  <si>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</si>
  <si>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</si>
  <si>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</si>
  <si>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</si>
  <si>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</si>
  <si>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</si>
  <si>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</si>
  <si>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</si>
  <si>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</si>
  <si>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</si>
  <si>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</si>
  <si>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</si>
  <si>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</si>
  <si>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</si>
  <si>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</si>
  <si>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</si>
  <si>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</si>
  <si>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</si>
  <si>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</si>
  <si>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</si>
  <si>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</si>
  <si>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</si>
  <si>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</si>
  <si>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</si>
  <si>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</si>
  <si>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</si>
  <si>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</si>
  <si>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</si>
  <si>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</si>
  <si>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</si>
  <si>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</si>
  <si>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</si>
  <si>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</si>
  <si>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</si>
  <si>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</si>
  <si>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</si>
  <si>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</si>
  <si>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</si>
  <si>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</si>
  <si>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</si>
  <si>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</si>
  <si>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</si>
  <si>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</si>
  <si>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</si>
  <si>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</si>
  <si>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</si>
  <si>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</si>
  <si>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</si>
  <si>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</si>
  <si>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</si>
  <si>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</si>
  <si>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</si>
  <si>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</si>
  <si>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</si>
  <si>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</si>
  <si>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</si>
  <si>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</si>
  <si>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</si>
  <si>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</si>
  <si>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</si>
  <si>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</si>
  <si>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</si>
  <si>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</si>
  <si>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</si>
  <si>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</si>
  <si>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</si>
  <si>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</si>
  <si>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</si>
  <si>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</si>
  <si>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</si>
  <si>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</si>
  <si>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</si>
  <si>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</si>
  <si>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</si>
  <si>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</si>
  <si>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</si>
  <si>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</si>
  <si>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</si>
  <si>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</si>
  <si>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</si>
  <si>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</si>
  <si>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</si>
  <si>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</si>
  <si>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</si>
  <si>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</si>
  <si>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</si>
  <si>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</si>
  <si>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</si>
  <si>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</si>
  <si>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</si>
  <si>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</si>
  <si>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</si>
  <si>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</si>
  <si>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</si>
  <si>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</si>
  <si>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</si>
  <si>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</si>
  <si>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</si>
  <si>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</si>
  <si>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</si>
  <si>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</si>
  <si>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</si>
  <si>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</si>
  <si>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</si>
  <si>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</si>
  <si>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</si>
  <si>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</si>
  <si>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</si>
  <si>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</si>
  <si>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</si>
  <si>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</si>
  <si>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</si>
  <si>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</si>
  <si>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</si>
  <si>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</si>
  <si>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</si>
  <si>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</si>
  <si>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</si>
  <si>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</si>
  <si>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</si>
  <si>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</si>
  <si>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</si>
  <si>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</si>
  <si>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</si>
  <si>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</si>
  <si>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</si>
  <si>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</si>
  <si>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</si>
  <si>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</si>
  <si>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</si>
  <si>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</si>
  <si>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</si>
  <si>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</si>
  <si>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</si>
  <si>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</si>
  <si>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</si>
  <si>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</si>
  <si>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</si>
  <si>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</si>
  <si>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</si>
  <si>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</si>
  <si>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</si>
  <si>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</si>
  <si>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</si>
  <si>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</si>
  <si>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</si>
  <si>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</si>
  <si>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</si>
  <si>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</si>
  <si>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</si>
  <si>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</si>
  <si>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</si>
  <si>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</si>
  <si>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</si>
  <si>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</si>
  <si>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</si>
  <si>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</si>
  <si>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</si>
  <si>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</si>
  <si>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</si>
  <si>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</si>
  <si>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</si>
  <si>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</si>
  <si>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</si>
  <si>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</si>
  <si>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</si>
  <si>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</si>
  <si>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</si>
  <si>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</si>
  <si>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</si>
  <si>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</si>
  <si>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</si>
  <si>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</si>
  <si>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</si>
  <si>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</si>
  <si>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</si>
  <si>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</si>
  <si>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</si>
  <si>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</si>
  <si>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</si>
  <si>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</si>
  <si>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</si>
  <si>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</si>
  <si>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</si>
  <si>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</si>
  <si>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</si>
  <si>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</si>
  <si>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</si>
  <si>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</si>
  <si>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</si>
  <si>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</si>
  <si>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</si>
  <si>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</si>
  <si>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</si>
  <si>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</si>
  <si>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</si>
  <si>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</si>
  <si>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</si>
  <si>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</si>
  <si>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</si>
  <si>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</si>
  <si>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</si>
  <si>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</si>
  <si>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</si>
  <si>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</si>
  <si>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</si>
  <si>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</si>
  <si>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</si>
  <si>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</si>
  <si>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</si>
  <si>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</si>
  <si>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</si>
  <si>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</si>
  <si>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</si>
  <si>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</si>
  <si>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</si>
  <si>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</si>
  <si>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</si>
  <si>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</si>
  <si>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</si>
  <si>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</si>
  <si>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</si>
  <si>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</si>
  <si>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</si>
  <si>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</si>
  <si>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</si>
  <si>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</si>
  <si>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</si>
  <si>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</si>
  <si>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</si>
  <si>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</si>
  <si>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</si>
  <si>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</si>
  <si>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</si>
  <si>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</si>
  <si>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</si>
  <si>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</si>
  <si>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</si>
  <si>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</si>
  <si>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</si>
  <si>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</si>
  <si>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</si>
  <si>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</si>
  <si>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</si>
  <si>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</si>
  <si>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</si>
  <si>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</si>
  <si>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</si>
  <si>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</si>
  <si>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</si>
  <si>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</si>
  <si>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</si>
  <si>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</si>
  <si>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</si>
  <si>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</si>
  <si>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</si>
  <si>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</si>
  <si>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</si>
  <si>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</si>
  <si>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</si>
  <si>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</si>
  <si>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</si>
  <si>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</si>
  <si>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</si>
  <si>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</si>
  <si>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</si>
  <si>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</si>
  <si>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</si>
  <si>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</si>
  <si>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</si>
  <si>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</si>
  <si>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</si>
  <si>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</si>
  <si>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</si>
  <si>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</si>
  <si>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</si>
  <si>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</si>
  <si>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</si>
  <si>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</si>
  <si>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</si>
  <si>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</si>
  <si>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</si>
  <si>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</si>
  <si>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</si>
  <si>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</si>
  <si>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</si>
  <si>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</si>
  <si>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</si>
  <si>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</si>
  <si>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</si>
  <si>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</si>
  <si>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</si>
  <si>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</si>
  <si>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</si>
  <si>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</si>
  <si>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</si>
  <si>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</si>
  <si>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</si>
  <si>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</si>
  <si>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</si>
  <si>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</si>
  <si>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</si>
  <si>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</si>
  <si>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</si>
  <si>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</si>
  <si>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</si>
  <si>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</si>
  <si>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</si>
  <si>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</si>
  <si>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</si>
  <si>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</si>
  <si>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</si>
  <si>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</si>
  <si>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</si>
  <si>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</si>
  <si>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</si>
  <si>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</si>
  <si>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</si>
  <si>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</si>
  <si>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</si>
  <si>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</si>
  <si>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</si>
  <si>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</si>
  <si>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</si>
  <si>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</si>
  <si>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</si>
  <si>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</si>
  <si>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</si>
  <si>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</si>
  <si>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</si>
  <si>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</si>
  <si>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</si>
  <si>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</si>
  <si>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</si>
  <si>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</si>
  <si>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</si>
  <si>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</si>
  <si>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</si>
  <si>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</si>
  <si>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</si>
  <si>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</si>
  <si>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</si>
  <si>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</si>
  <si>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</si>
  <si>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</si>
  <si>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</si>
  <si>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</si>
  <si>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</si>
  <si>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</si>
  <si>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</si>
  <si>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</si>
  <si>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</si>
  <si>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</si>
  <si>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</si>
  <si>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</si>
  <si>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</si>
  <si>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</si>
  <si>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</si>
  <si>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</si>
  <si>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</si>
  <si>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</si>
  <si>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</si>
  <si>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</si>
  <si>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</si>
  <si>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</si>
  <si>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</si>
  <si>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</si>
  <si>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</si>
  <si>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</si>
  <si>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</si>
  <si>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</si>
  <si>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</si>
  <si>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</si>
  <si>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</si>
  <si>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</si>
  <si>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</si>
  <si>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</si>
  <si>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</si>
  <si>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</si>
  <si>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</si>
  <si>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</si>
  <si>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</si>
  <si>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</si>
  <si>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</si>
  <si>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</si>
  <si>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</si>
  <si>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</si>
  <si>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</si>
  <si>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</si>
  <si>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</si>
  <si>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</si>
  <si>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</si>
  <si>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</si>
  <si>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</si>
  <si>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</si>
  <si>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</si>
  <si>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</si>
  <si>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</si>
  <si>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</si>
  <si>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</si>
  <si>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</si>
  <si>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</si>
  <si>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</si>
  <si>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</si>
  <si>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</si>
  <si>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</si>
  <si>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</si>
  <si>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</si>
  <si>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</si>
  <si>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</si>
  <si>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</si>
  <si>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</si>
  <si>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</si>
  <si>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</si>
  <si>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</si>
  <si>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</si>
  <si>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</si>
  <si>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</si>
  <si>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</si>
  <si>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</si>
  <si>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</si>
  <si>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</si>
  <si>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</si>
  <si>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</si>
  <si>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</si>
  <si>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</si>
  <si>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</si>
  <si>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</si>
  <si>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</si>
  <si>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</si>
  <si>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</si>
  <si>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</si>
  <si>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</si>
  <si>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</si>
  <si>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</si>
  <si>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</si>
  <si>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</si>
  <si>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</si>
  <si>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</si>
  <si>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</si>
  <si>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</si>
  <si>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</si>
  <si>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</si>
  <si>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</si>
  <si>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</si>
  <si>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</si>
  <si>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</si>
  <si>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</si>
  <si>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</si>
  <si>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</si>
  <si>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</si>
  <si>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</si>
  <si>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</si>
  <si>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</si>
  <si>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</si>
  <si>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</si>
  <si>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</si>
  <si>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</si>
  <si>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</si>
  <si>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</si>
  <si>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</si>
  <si>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</si>
  <si>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</si>
  <si>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</si>
  <si>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</si>
  <si>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</si>
  <si>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</si>
  <si>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</si>
  <si>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</si>
  <si>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</si>
  <si>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</si>
  <si>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</si>
  <si>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</si>
  <si>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</si>
  <si>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</si>
  <si>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</si>
  <si>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</si>
  <si>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</si>
  <si>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</si>
  <si>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</si>
  <si>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</si>
  <si>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</si>
  <si>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</si>
  <si>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</si>
  <si>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</si>
  <si>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</si>
  <si>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</si>
  <si>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</si>
  <si>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</si>
  <si>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</si>
  <si>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</si>
  <si>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</si>
  <si>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</si>
  <si>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</si>
  <si>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</si>
  <si>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</si>
  <si>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</si>
  <si>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</si>
  <si>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</si>
  <si>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</si>
  <si>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</si>
  <si>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</si>
  <si>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</si>
  <si>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</si>
  <si>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</si>
  <si>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</si>
  <si>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</si>
  <si>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</si>
  <si>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</si>
  <si>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</si>
  <si>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</si>
  <si>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</si>
  <si>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</si>
  <si>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</si>
  <si>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</si>
  <si>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</si>
  <si>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</si>
  <si>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</si>
  <si>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</si>
  <si>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</si>
  <si>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</si>
  <si>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</si>
  <si>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</si>
  <si>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</si>
  <si>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</si>
  <si>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</si>
  <si>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</si>
  <si>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</si>
  <si>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</si>
  <si>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</si>
  <si>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</si>
  <si>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</si>
  <si>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</si>
  <si>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</si>
  <si>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</si>
  <si>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</si>
  <si>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</si>
  <si>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</si>
  <si>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</si>
  <si>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</si>
  <si>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</si>
  <si>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</si>
  <si>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</si>
  <si>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</si>
  <si>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</si>
  <si>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</si>
  <si>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</si>
  <si>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</si>
  <si>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</si>
  <si>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</si>
  <si>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</si>
  <si>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</si>
  <si>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</si>
  <si>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</si>
  <si>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</si>
  <si>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</si>
  <si>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</si>
  <si>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</si>
  <si>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</si>
  <si>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</si>
  <si>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</si>
  <si>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</si>
  <si>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</si>
  <si>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</si>
  <si>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</si>
  <si>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</si>
  <si>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</si>
  <si>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</si>
  <si>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</si>
  <si>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</si>
  <si>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</si>
  <si>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</si>
  <si>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</si>
  <si>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</si>
  <si>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</si>
  <si>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</si>
  <si>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</si>
  <si>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</si>
  <si>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</si>
  <si>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</si>
  <si>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</si>
  <si>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</si>
  <si>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</si>
  <si>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</si>
  <si>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</si>
  <si>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</si>
  <si>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</si>
  <si>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</si>
  <si>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</si>
  <si>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</si>
  <si>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</si>
  <si>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</si>
  <si>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</si>
  <si>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</si>
  <si>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</si>
  <si>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</si>
  <si>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</si>
  <si>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</si>
  <si>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</si>
  <si>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</si>
  <si>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</si>
  <si>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</si>
  <si>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</si>
  <si>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</si>
  <si>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</si>
  <si>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</si>
  <si>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</si>
  <si>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</si>
  <si>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</si>
  <si>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</si>
  <si>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</si>
  <si>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</si>
  <si>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</si>
  <si>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</si>
  <si>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</si>
  <si>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</si>
  <si>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</si>
  <si>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</si>
  <si>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</si>
  <si>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</si>
  <si>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</si>
  <si>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</si>
  <si>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</si>
  <si>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</si>
  <si>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</si>
  <si>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</si>
  <si>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</si>
  <si>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</si>
  <si>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</si>
  <si>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</si>
  <si>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</si>
  <si>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</si>
  <si>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</si>
  <si>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</si>
  <si>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</si>
  <si>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</si>
  <si>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</si>
  <si>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</si>
  <si>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</si>
  <si>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</si>
  <si>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</si>
  <si>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</si>
  <si>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</si>
  <si>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</si>
  <si>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</si>
  <si>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</si>
  <si>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</si>
  <si>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</si>
  <si>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</si>
  <si>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</si>
  <si>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</si>
  <si>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</si>
  <si>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</si>
  <si>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</si>
  <si>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</si>
  <si>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</si>
  <si>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</si>
  <si>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</si>
  <si>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</si>
  <si>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</si>
  <si>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</si>
  <si>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</si>
  <si>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</si>
  <si>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</si>
  <si>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</si>
  <si>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</si>
  <si>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</si>
  <si>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</si>
  <si>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</si>
  <si>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</si>
  <si>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</si>
  <si>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</si>
  <si>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</si>
  <si>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</si>
  <si>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</si>
  <si>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</si>
  <si>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</si>
  <si>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</si>
  <si>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</si>
  <si>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</si>
  <si>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</si>
  <si>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</si>
  <si>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</si>
  <si>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</si>
  <si>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</si>
  <si>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</si>
  <si>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</si>
  <si>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</si>
  <si>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</si>
  <si>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</si>
  <si>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</si>
  <si>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</si>
  <si>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</si>
  <si>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</si>
  <si>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</si>
  <si>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</si>
  <si>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</si>
  <si>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</si>
  <si>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</si>
  <si>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</si>
  <si>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</si>
  <si>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</si>
  <si>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</si>
  <si>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</si>
  <si>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</si>
  <si>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</si>
  <si>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</si>
  <si>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</si>
  <si>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</si>
  <si>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</si>
  <si>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</si>
  <si>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</si>
  <si>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</si>
  <si>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</si>
  <si>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</si>
  <si>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</si>
  <si>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</si>
  <si>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</si>
  <si>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</si>
  <si>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</si>
  <si>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</si>
  <si>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</si>
  <si>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</si>
  <si>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</si>
  <si>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</si>
  <si>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</si>
  <si>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</si>
  <si>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</si>
  <si>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</si>
  <si>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</si>
  <si>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</si>
  <si>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</si>
  <si>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</si>
  <si>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</si>
  <si>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</si>
  <si>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</si>
  <si>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</si>
  <si>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</si>
  <si>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</si>
  <si>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</si>
  <si>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</si>
  <si>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</si>
  <si>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</si>
  <si>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</si>
  <si>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</si>
  <si>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</si>
  <si>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</si>
  <si>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</si>
  <si>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</si>
  <si>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</si>
  <si>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</si>
  <si>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</si>
  <si>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</si>
  <si>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</si>
  <si>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</si>
  <si>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</si>
  <si>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</si>
  <si>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</si>
  <si>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</si>
  <si>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</si>
  <si>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</si>
  <si>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</si>
  <si>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</si>
  <si>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</si>
  <si>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</si>
  <si>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</si>
  <si>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</si>
  <si>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</si>
  <si>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</si>
  <si>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</si>
  <si>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</si>
  <si>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</si>
  <si>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</si>
  <si>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</si>
  <si>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</si>
  <si>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</si>
  <si>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</si>
  <si>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</si>
  <si>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</si>
  <si>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</si>
  <si>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</si>
  <si>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</si>
  <si>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</si>
  <si>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</si>
  <si>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</si>
  <si>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</si>
  <si>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</si>
  <si>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</si>
  <si>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</si>
  <si>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</si>
  <si>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</si>
  <si>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</si>
  <si>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</si>
  <si>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</si>
  <si>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</si>
  <si>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</si>
  <si>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</si>
  <si>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</si>
  <si>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</si>
  <si>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</si>
  <si>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</si>
  <si>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</si>
  <si>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</si>
  <si>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</si>
  <si>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</si>
  <si>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</si>
  <si>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</si>
  <si>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</si>
  <si>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</si>
  <si>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</si>
  <si>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</si>
  <si>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</si>
  <si>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</si>
  <si>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</si>
  <si>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</si>
  <si>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</si>
  <si>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</si>
  <si>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</si>
  <si>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</si>
  <si>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</si>
  <si>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</si>
  <si>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</si>
  <si>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</si>
  <si>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</si>
  <si>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</si>
  <si>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</si>
  <si>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</si>
  <si>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</si>
  <si>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</si>
  <si>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</si>
  <si>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</si>
  <si>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</si>
  <si>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</si>
  <si>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</si>
  <si>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</si>
  <si>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</si>
  <si>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</si>
  <si>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</si>
  <si>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</si>
  <si>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</si>
  <si>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</si>
  <si>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</si>
  <si>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</si>
  <si>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</si>
  <si>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</si>
  <si>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</si>
  <si>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</si>
  <si>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</si>
  <si>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</si>
  <si>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</si>
  <si>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</si>
  <si>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</si>
  <si>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</si>
  <si>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</si>
  <si>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</si>
  <si>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</si>
  <si>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</si>
  <si>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</si>
  <si>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</si>
  <si>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</si>
  <si>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</si>
  <si>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</si>
  <si>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</si>
  <si>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</si>
  <si>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</si>
  <si>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</si>
  <si>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</si>
  <si>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</si>
  <si>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</si>
  <si>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</si>
  <si>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</si>
  <si>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</si>
  <si>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</si>
  <si>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</si>
  <si>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</si>
  <si>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</si>
  <si>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</si>
  <si>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</si>
  <si>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</si>
  <si>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</si>
  <si>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</si>
  <si>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</si>
  <si>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</si>
  <si>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</si>
  <si>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</si>
  <si>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</si>
  <si>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</si>
  <si>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</si>
  <si>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</si>
  <si>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</si>
  <si>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</si>
  <si>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</si>
  <si>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</si>
  <si>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</si>
  <si>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</si>
  <si>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</si>
  <si>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</si>
  <si>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</si>
  <si>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</si>
  <si>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</si>
  <si>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</si>
  <si>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</si>
  <si>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</si>
  <si>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</si>
  <si>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</si>
  <si>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</si>
  <si>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</si>
  <si>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</si>
  <si>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</si>
  <si>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</si>
  <si>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</si>
  <si>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</si>
  <si>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</si>
  <si>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</si>
  <si>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</si>
  <si>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</si>
  <si>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</si>
  <si>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</si>
  <si>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</si>
  <si>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</si>
  <si>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</si>
  <si>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</si>
  <si>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</si>
  <si>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</si>
  <si>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</si>
  <si>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</si>
  <si>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</si>
  <si>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</si>
  <si>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</si>
  <si>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</si>
  <si>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</si>
  <si>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</si>
  <si>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</si>
  <si>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</si>
  <si>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</si>
  <si>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</si>
  <si>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</si>
  <si>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</si>
  <si>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</si>
  <si>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</si>
  <si>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</si>
  <si>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</si>
  <si>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</si>
  <si>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</si>
  <si>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</si>
  <si>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</si>
  <si>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</si>
  <si>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</si>
  <si>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</si>
  <si>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</si>
  <si>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</si>
  <si>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</si>
  <si>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</si>
  <si>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</si>
  <si>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</si>
  <si>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</si>
  <si>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</si>
  <si>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</si>
  <si>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</si>
  <si>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</si>
  <si>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</si>
  <si>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</si>
  <si>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</si>
  <si>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</si>
  <si>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</si>
  <si>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</si>
  <si>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</si>
  <si>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</si>
  <si>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</si>
  <si>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</si>
  <si>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</si>
  <si>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</si>
  <si>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</si>
  <si>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</si>
  <si>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</si>
  <si>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</si>
  <si>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</si>
  <si>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</si>
  <si>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</si>
  <si>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</si>
  <si>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</si>
  <si>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</si>
  <si>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</si>
  <si>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</si>
  <si>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</si>
  <si>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</si>
  <si>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</si>
  <si>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</si>
  <si>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</si>
  <si>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</si>
  <si>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</si>
  <si>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</si>
  <si>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</si>
  <si>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</si>
  <si>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</si>
  <si>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</si>
  <si>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</si>
  <si>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</si>
  <si>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</si>
  <si>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</si>
  <si>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</si>
  <si>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</si>
  <si>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</si>
  <si>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</si>
  <si>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</si>
  <si>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</si>
  <si>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</si>
  <si>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</si>
  <si>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</si>
  <si>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</si>
  <si>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</si>
  <si>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</si>
  <si>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</si>
  <si>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</si>
  <si>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</si>
  <si>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</si>
  <si>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</si>
  <si>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</si>
  <si>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</si>
  <si>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</si>
  <si>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</si>
  <si>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</si>
  <si>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</si>
  <si>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</si>
  <si>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</si>
  <si>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</si>
  <si>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</si>
  <si>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</si>
  <si>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</si>
  <si>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</si>
  <si>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</si>
  <si>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</si>
  <si>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</si>
  <si>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</si>
  <si>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</si>
  <si>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</si>
  <si>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</si>
  <si>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</si>
  <si>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</si>
  <si>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</si>
  <si>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</si>
  <si>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</si>
  <si>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</si>
  <si>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</si>
  <si>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</si>
  <si>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</si>
  <si>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</si>
  <si>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</si>
  <si>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</si>
  <si>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</si>
  <si>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</si>
  <si>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</si>
  <si>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</si>
  <si>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</si>
  <si>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</si>
  <si>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</si>
  <si>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</si>
  <si>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</si>
  <si>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</si>
  <si>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</si>
  <si>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</si>
  <si>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</si>
  <si>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</si>
  <si>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</si>
  <si>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</si>
  <si>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</si>
  <si>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</si>
  <si>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</si>
  <si>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</si>
  <si>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</si>
  <si>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</si>
  <si>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</si>
  <si>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</si>
  <si>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</si>
  <si>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</si>
  <si>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</si>
  <si>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</si>
  <si>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</si>
  <si>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</si>
  <si>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</si>
  <si>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</si>
  <si>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</si>
  <si>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</si>
  <si>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</si>
  <si>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</si>
  <si>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</si>
  <si>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</si>
  <si>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</si>
  <si>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</si>
  <si>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</si>
  <si>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</si>
  <si>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</si>
  <si>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</si>
  <si>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</si>
  <si>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</si>
  <si>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</si>
  <si>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</si>
  <si>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</si>
  <si>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</si>
  <si>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</si>
  <si>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</si>
  <si>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</si>
  <si>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</si>
  <si>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</si>
  <si>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</si>
  <si>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</si>
  <si>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</si>
  <si>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</si>
  <si>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</si>
  <si>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</si>
  <si>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</si>
  <si>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</si>
  <si>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</si>
  <si>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</si>
  <si>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</si>
  <si>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</si>
  <si>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</si>
  <si>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</si>
  <si>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</si>
  <si>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</si>
  <si>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</si>
  <si>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</si>
  <si>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</si>
  <si>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</si>
  <si>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</si>
  <si>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</si>
  <si>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</si>
  <si>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</si>
  <si>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</si>
  <si>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</si>
  <si>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</si>
  <si>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</si>
  <si>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</si>
  <si>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</si>
  <si>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</si>
  <si>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</si>
  <si>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</si>
  <si>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</si>
  <si>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</si>
  <si>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</si>
  <si>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</si>
  <si>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</si>
  <si>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</si>
  <si>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</si>
  <si>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</si>
  <si>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</si>
  <si>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</si>
  <si>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</si>
  <si>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</si>
  <si>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</si>
  <si>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</si>
  <si>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</si>
  <si>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</si>
  <si>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</si>
  <si>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</si>
  <si>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</si>
  <si>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</si>
  <si>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</si>
  <si>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</si>
  <si>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</si>
  <si>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</si>
  <si>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</si>
  <si>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</si>
  <si>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</si>
  <si>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</si>
  <si>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</si>
  <si>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</si>
  <si>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</si>
  <si>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</si>
  <si>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</si>
  <si>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</si>
  <si>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</si>
  <si>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</si>
  <si>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</si>
  <si>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</si>
  <si>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</si>
  <si>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</si>
  <si>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</si>
  <si>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</si>
  <si>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</si>
  <si>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</si>
  <si>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</si>
  <si>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</si>
  <si>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</si>
  <si>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</si>
  <si>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</si>
  <si>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</si>
  <si>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</si>
  <si>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</si>
  <si>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</si>
  <si>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</si>
  <si>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</si>
  <si>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</si>
  <si>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</si>
  <si>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</si>
  <si>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</si>
  <si>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</si>
  <si>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</si>
  <si>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</si>
  <si>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</si>
  <si>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</si>
  <si>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</si>
  <si>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</si>
  <si>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</si>
  <si>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</si>
  <si>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</si>
  <si>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</si>
  <si>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</si>
  <si>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</si>
  <si>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</si>
  <si>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</si>
  <si>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</si>
  <si>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</si>
  <si>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</si>
  <si>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</si>
  <si>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</si>
  <si>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</si>
  <si>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</si>
  <si>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</si>
  <si>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</si>
  <si>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</si>
  <si>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</si>
  <si>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</si>
  <si>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</si>
  <si>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</si>
  <si>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</si>
  <si>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</si>
  <si>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</si>
  <si>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</si>
  <si>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</si>
  <si>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</si>
  <si>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</si>
  <si>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</si>
  <si>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</si>
  <si>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</si>
  <si>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</si>
  <si>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</si>
  <si>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</si>
  <si>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</si>
  <si>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</si>
  <si>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</si>
  <si>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</si>
  <si>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</si>
  <si>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</si>
  <si>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</si>
  <si>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</si>
  <si>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</si>
  <si>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</si>
  <si>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</si>
  <si>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</si>
  <si>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</si>
  <si>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</si>
  <si>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</si>
  <si>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</si>
  <si>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</si>
  <si>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</si>
  <si>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</si>
  <si>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</si>
  <si>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</si>
  <si>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</si>
  <si>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</si>
  <si>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</si>
  <si>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</si>
  <si>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</si>
  <si>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</si>
  <si>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</si>
  <si>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</si>
  <si>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</si>
  <si>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</si>
  <si>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</si>
  <si>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</si>
  <si>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</si>
  <si>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</si>
  <si>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</si>
  <si>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</si>
  <si>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</si>
  <si>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</si>
  <si>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</si>
  <si>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</si>
  <si>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</si>
  <si>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</si>
  <si>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</si>
  <si>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</si>
  <si>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</si>
  <si>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</si>
  <si>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</si>
  <si>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</si>
  <si>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</si>
  <si>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</si>
  <si>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</si>
  <si>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</si>
  <si>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</si>
  <si>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</si>
  <si>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</si>
  <si>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</si>
  <si>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</si>
  <si>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</si>
  <si>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</si>
  <si>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</si>
  <si>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</si>
  <si>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</si>
  <si>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</si>
  <si>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</si>
  <si>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</si>
  <si>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</si>
  <si>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</si>
  <si>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</si>
  <si>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</si>
  <si>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</si>
  <si>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</si>
  <si>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</si>
  <si>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</si>
  <si>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</si>
  <si>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</si>
  <si>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</si>
  <si>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</si>
  <si>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</si>
  <si>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</si>
  <si>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</si>
  <si>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</si>
  <si>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</si>
  <si>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</si>
  <si>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</si>
  <si>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</si>
  <si>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</si>
  <si>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</si>
  <si>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</si>
  <si>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</si>
  <si>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</si>
  <si>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</si>
  <si>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</si>
  <si>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</si>
  <si>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</si>
  <si>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</si>
  <si>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</si>
  <si>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</si>
  <si>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</si>
  <si>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</si>
  <si>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</si>
  <si>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</si>
  <si>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</si>
  <si>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</si>
  <si>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</si>
  <si>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</si>
  <si>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</si>
  <si>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</si>
  <si>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</si>
  <si>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</si>
  <si>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</si>
  <si>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</si>
  <si>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</si>
  <si>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</si>
  <si>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</si>
  <si>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</si>
  <si>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</si>
  <si>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</si>
  <si>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</si>
  <si>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</si>
  <si>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</si>
  <si>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</si>
  <si>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</si>
  <si>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</si>
  <si>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</si>
  <si>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</si>
  <si>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</si>
  <si>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</si>
  <si>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</si>
  <si>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</si>
  <si>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</si>
  <si>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</si>
  <si>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</si>
  <si>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</si>
  <si>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</si>
  <si>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</si>
  <si>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</si>
  <si>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</si>
  <si>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</si>
  <si>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</si>
  <si>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</si>
  <si>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</si>
  <si>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</si>
  <si>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</si>
  <si>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</si>
  <si>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</si>
  <si>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</si>
  <si>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</si>
  <si>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</si>
  <si>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</si>
  <si>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</si>
  <si>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</si>
  <si>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</si>
  <si>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</si>
  <si>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</si>
  <si>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</si>
  <si>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</si>
  <si>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</si>
  <si>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</si>
  <si>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</si>
  <si>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</si>
  <si>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</si>
  <si>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</si>
  <si>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</si>
  <si>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</si>
  <si>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</si>
  <si>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</si>
  <si>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</si>
  <si>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</si>
  <si>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</si>
  <si>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</si>
  <si>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</si>
  <si>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</si>
  <si>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</si>
  <si>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</si>
  <si>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</si>
  <si>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</si>
  <si>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</si>
  <si>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</si>
  <si>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</si>
  <si>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</si>
  <si>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</si>
  <si>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</si>
  <si>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</si>
  <si>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</si>
  <si>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</si>
  <si>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</si>
  <si>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</si>
  <si>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</si>
  <si>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</si>
  <si>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</si>
  <si>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</si>
  <si>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</si>
  <si>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</si>
  <si>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</si>
  <si>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</si>
  <si>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</si>
  <si>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</si>
  <si>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</si>
  <si>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</si>
  <si>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</si>
  <si>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</si>
  <si>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</si>
  <si>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</si>
  <si>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</si>
  <si>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</si>
  <si>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</si>
  <si>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</si>
  <si>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</si>
  <si>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</si>
  <si>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</si>
  <si>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</si>
  <si>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</si>
  <si>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</si>
  <si>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</si>
  <si>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</si>
  <si>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</si>
  <si>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</si>
  <si>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</si>
  <si>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</si>
  <si>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</si>
  <si>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</si>
  <si>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</si>
  <si>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</si>
  <si>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</si>
  <si>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</si>
  <si>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</si>
  <si>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</si>
  <si>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</si>
  <si>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</si>
  <si>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</si>
  <si>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</si>
  <si>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</si>
  <si>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</si>
  <si>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</si>
  <si>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</si>
  <si>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</si>
  <si>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</si>
  <si>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</si>
  <si>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</si>
  <si>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</si>
  <si>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</si>
  <si>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</si>
  <si>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</si>
  <si>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</si>
  <si>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</si>
  <si>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</si>
  <si>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</si>
  <si>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</si>
  <si>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</si>
  <si>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</si>
  <si>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</si>
  <si>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</si>
  <si>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</si>
  <si>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</si>
  <si>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</si>
  <si>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</si>
  <si>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</si>
  <si>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</si>
  <si>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</si>
  <si>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</si>
  <si>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</si>
  <si>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</si>
  <si>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</si>
  <si>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</si>
  <si>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</si>
  <si>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</si>
  <si>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</si>
  <si>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</si>
  <si>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</si>
  <si>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</si>
  <si>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</si>
  <si>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</si>
  <si>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</si>
  <si>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</si>
  <si>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</si>
  <si>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</si>
  <si>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</si>
  <si>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</si>
  <si>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</si>
  <si>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</si>
  <si>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</si>
  <si>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</si>
  <si>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</si>
  <si>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</si>
  <si>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</si>
  <si>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</si>
  <si>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</si>
  <si>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</si>
  <si>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</si>
  <si>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</si>
  <si>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</si>
  <si>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</si>
  <si>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</si>
  <si>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</si>
  <si>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</si>
  <si>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</si>
  <si>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</si>
  <si>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</si>
  <si>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</si>
  <si>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</si>
  <si>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</si>
  <si>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</si>
  <si>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</si>
  <si>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</si>
  <si>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</si>
  <si>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</si>
  <si>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</si>
  <si>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</si>
  <si>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</si>
  <si>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</si>
  <si>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</si>
  <si>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</si>
  <si>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</si>
  <si>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</si>
  <si>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</si>
  <si>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</si>
  <si>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</si>
  <si>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</si>
  <si>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</si>
  <si>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</si>
  <si>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</si>
  <si>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</si>
  <si>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</si>
  <si>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</si>
  <si>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</si>
  <si>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</si>
  <si>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</si>
  <si>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</si>
  <si>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</si>
  <si>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</si>
  <si>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</si>
  <si>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</si>
  <si>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</si>
  <si>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</si>
  <si>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</si>
  <si>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</si>
  <si>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</si>
  <si>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</si>
  <si>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</si>
  <si>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</si>
  <si>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</si>
  <si>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</si>
  <si>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</si>
  <si>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</si>
  <si>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</si>
  <si>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</si>
  <si>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</si>
  <si>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</si>
  <si>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</si>
  <si>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</si>
  <si>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</si>
  <si>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</si>
  <si>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</si>
  <si>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</si>
  <si>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</si>
  <si>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</si>
  <si>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</si>
  <si>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</si>
  <si>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</si>
  <si>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</si>
  <si>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</si>
  <si>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</si>
  <si>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</si>
  <si>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</si>
  <si>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</si>
  <si>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</si>
  <si>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</si>
  <si>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</si>
  <si>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</si>
  <si>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</si>
  <si>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</si>
  <si>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</si>
  <si>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</si>
  <si>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</si>
  <si>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</si>
  <si>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</si>
  <si>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</si>
  <si>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</si>
  <si>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</si>
  <si>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</si>
  <si>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</si>
  <si>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</si>
  <si>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</si>
  <si>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</si>
  <si>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</si>
  <si>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</si>
  <si>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</si>
  <si>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</si>
  <si>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</si>
  <si>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</si>
  <si>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</si>
  <si>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</si>
  <si>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</si>
  <si>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</si>
  <si>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</si>
  <si>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</si>
  <si>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</si>
  <si>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</si>
  <si>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</si>
  <si>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</si>
  <si>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</si>
  <si>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</si>
  <si>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</si>
  <si>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</si>
  <si>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</si>
  <si>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</si>
  <si>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</si>
  <si>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</si>
  <si>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</si>
  <si>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</si>
  <si>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</si>
  <si>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</si>
  <si>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</si>
  <si>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</si>
  <si>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</si>
  <si>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</si>
  <si>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</si>
  <si>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</si>
  <si>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</si>
  <si>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</si>
  <si>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</si>
  <si>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</si>
  <si>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</si>
  <si>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</si>
  <si>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</si>
  <si>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</si>
  <si>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</si>
  <si>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</si>
  <si>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</si>
  <si>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</si>
  <si>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</si>
  <si>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</si>
  <si>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</si>
  <si>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</si>
  <si>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</si>
  <si>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</si>
  <si>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</si>
  <si>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</si>
  <si>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</si>
  <si>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</si>
  <si>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</si>
  <si>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</si>
  <si>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</si>
  <si>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</si>
  <si>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</si>
  <si>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</si>
  <si>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</si>
  <si>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</si>
  <si>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</si>
  <si>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</si>
  <si>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</si>
  <si>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</si>
  <si>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</si>
  <si>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</si>
  <si>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</si>
  <si>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</si>
  <si>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</si>
  <si>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</si>
  <si>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</si>
  <si>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</si>
  <si>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</si>
  <si>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</si>
  <si>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</si>
  <si>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</si>
  <si>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</si>
  <si>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</si>
  <si>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</si>
  <si>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</si>
  <si>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</si>
  <si>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</si>
  <si>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</si>
  <si>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</si>
  <si>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</si>
  <si>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</si>
  <si>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</si>
  <si>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</si>
  <si>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</si>
  <si>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</si>
  <si>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</si>
  <si>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</si>
  <si>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</si>
  <si>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</si>
  <si>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</si>
  <si>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</si>
  <si>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</si>
  <si>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</si>
  <si>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</si>
  <si>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</si>
  <si>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</si>
  <si>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</si>
  <si>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</si>
  <si>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</si>
  <si>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</si>
  <si>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</si>
  <si>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</si>
  <si>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</si>
  <si>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</si>
  <si>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</si>
  <si>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</si>
  <si>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</si>
  <si>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</si>
  <si>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</si>
  <si>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</si>
  <si>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</si>
  <si>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</si>
  <si>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</si>
  <si>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</si>
  <si>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</si>
  <si>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</si>
  <si>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</si>
  <si>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</si>
  <si>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</si>
  <si>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</si>
  <si>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</si>
  <si>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</si>
  <si>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</si>
  <si>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</si>
  <si>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</si>
  <si>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</si>
  <si>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</si>
  <si>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</si>
  <si>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</si>
  <si>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</si>
  <si>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</si>
  <si>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</si>
  <si>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</si>
  <si>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</si>
  <si>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</si>
  <si>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</si>
  <si>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</si>
  <si>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</si>
  <si>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</si>
  <si>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</si>
  <si>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</si>
  <si>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</si>
  <si>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</si>
  <si>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</si>
  <si>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</si>
  <si>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</si>
  <si>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</si>
  <si>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</si>
  <si>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</si>
  <si>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</si>
  <si>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</si>
  <si>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</si>
  <si>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</si>
  <si>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</si>
  <si>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</si>
  <si>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</si>
  <si>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</si>
  <si>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</si>
  <si>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</si>
  <si>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</si>
  <si>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</si>
  <si>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</si>
  <si>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</si>
  <si>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</si>
  <si>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</si>
  <si>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</si>
  <si>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</si>
  <si>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</si>
  <si>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</si>
  <si>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</si>
  <si>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</si>
  <si>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</si>
  <si>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</si>
  <si>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</si>
  <si>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</si>
  <si>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</si>
  <si>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</si>
  <si>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</si>
  <si>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</si>
  <si>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</si>
  <si>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</si>
  <si>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</si>
  <si>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</si>
  <si>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</si>
  <si>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</si>
  <si>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</si>
  <si>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</si>
  <si>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</si>
  <si>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</si>
  <si>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</si>
  <si>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</si>
  <si>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</si>
  <si>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</si>
  <si>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</si>
  <si>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</si>
  <si>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</si>
  <si>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</si>
  <si>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</si>
  <si>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</si>
  <si>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</si>
  <si>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</si>
  <si>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</si>
  <si>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</si>
  <si>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</si>
  <si>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</si>
  <si>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</si>
  <si>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</si>
  <si>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</si>
  <si>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</si>
  <si>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</si>
  <si>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</si>
  <si>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</si>
  <si>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</si>
  <si>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</si>
  <si>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</si>
  <si>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</si>
  <si>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</si>
  <si>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</si>
  <si>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</si>
  <si>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</si>
  <si>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</si>
  <si>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</si>
  <si>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</si>
  <si>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</si>
  <si>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</si>
  <si>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</si>
  <si>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</si>
  <si>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</si>
  <si>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</si>
  <si>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</si>
  <si>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</si>
  <si>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</si>
  <si>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</si>
  <si>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</si>
  <si>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</si>
  <si>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</si>
  <si>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</si>
  <si>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</si>
  <si>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</si>
  <si>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</si>
  <si>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</si>
  <si>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</si>
  <si>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</si>
  <si>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</si>
  <si>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</si>
  <si>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</si>
  <si>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</si>
  <si>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</si>
  <si>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</si>
  <si>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</si>
  <si>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</si>
  <si>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</si>
  <si>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</si>
  <si>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</si>
  <si>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</si>
  <si>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</si>
  <si>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</si>
  <si>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</si>
  <si>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</si>
  <si>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</si>
  <si>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</si>
  <si>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</si>
  <si>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</si>
  <si>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</si>
  <si>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</si>
  <si>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</si>
  <si>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</si>
  <si>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</si>
  <si>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</si>
  <si>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</si>
  <si>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</si>
  <si>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</si>
  <si>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</si>
  <si>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</si>
  <si>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</si>
  <si>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</si>
  <si>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</si>
  <si>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</si>
  <si>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</si>
  <si>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</si>
  <si>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</si>
  <si>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</si>
  <si>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</si>
  <si>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</si>
  <si>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</si>
  <si>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</si>
  <si>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</si>
  <si>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</si>
  <si>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</si>
  <si>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</si>
  <si>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</si>
  <si>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</si>
  <si>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</si>
  <si>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</si>
  <si>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</si>
  <si>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</si>
  <si>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</si>
  <si>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</si>
  <si>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</si>
  <si>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</si>
  <si>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</si>
  <si>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</si>
  <si>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</si>
  <si>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</si>
  <si>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</si>
  <si>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</si>
  <si>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</si>
  <si>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</si>
  <si>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</si>
  <si>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</si>
  <si>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</si>
  <si>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</si>
  <si>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</si>
  <si>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</si>
  <si>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</si>
  <si>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</si>
  <si>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</si>
  <si>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</si>
  <si>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</si>
  <si>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</si>
  <si>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</si>
  <si>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</si>
  <si>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</si>
  <si>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</si>
  <si>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</si>
  <si>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</si>
  <si>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</si>
  <si>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</si>
  <si>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</si>
  <si>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</si>
  <si>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</si>
  <si>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</si>
  <si>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</si>
  <si>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</si>
  <si>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</si>
  <si>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</si>
  <si>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</si>
  <si>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</si>
  <si>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</si>
  <si>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</si>
  <si>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</si>
  <si>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</si>
  <si>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</si>
  <si>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</si>
  <si>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</si>
  <si>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</si>
  <si>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</si>
  <si>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</si>
  <si>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</si>
  <si>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</si>
  <si>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</si>
  <si>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</si>
  <si>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</si>
  <si>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</si>
  <si>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</si>
  <si>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</si>
  <si>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</si>
  <si>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</si>
  <si>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</si>
  <si>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</si>
  <si>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</si>
  <si>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</si>
  <si>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</si>
  <si>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</si>
  <si>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</si>
  <si>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</si>
  <si>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</si>
  <si>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</si>
  <si>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</si>
  <si>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</si>
  <si>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</si>
  <si>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</si>
  <si>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</si>
  <si>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</si>
  <si>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</si>
  <si>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</si>
  <si>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</si>
  <si>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</si>
  <si>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</si>
  <si>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</si>
  <si>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</si>
  <si>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</si>
  <si>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</si>
  <si>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</si>
  <si>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</si>
  <si>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</si>
  <si>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</si>
  <si>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</si>
  <si>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</si>
  <si>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</si>
  <si>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</si>
  <si>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</si>
  <si>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</si>
  <si>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</si>
  <si>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</si>
  <si>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</si>
  <si>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</si>
  <si>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</si>
  <si>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</si>
  <si>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</si>
  <si>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</si>
  <si>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</si>
  <si>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</si>
  <si>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</si>
  <si>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</si>
  <si>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</si>
  <si>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</si>
  <si>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</si>
  <si>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</si>
  <si>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</si>
  <si>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</si>
  <si>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</si>
  <si>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</si>
  <si>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</si>
  <si>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</si>
  <si>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</si>
  <si>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</si>
  <si>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</si>
  <si>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</si>
  <si>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</si>
  <si>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</si>
  <si>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</si>
  <si>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</si>
  <si>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</si>
  <si>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</si>
  <si>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</si>
  <si>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</si>
  <si>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</si>
  <si>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</si>
  <si>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</si>
  <si>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</si>
  <si>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</si>
  <si>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</si>
  <si>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</si>
  <si>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</si>
  <si>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</si>
  <si>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</si>
  <si>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</si>
  <si>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</si>
  <si>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</si>
  <si>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</si>
  <si>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</si>
  <si>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</si>
  <si>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</si>
  <si>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</si>
  <si>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</si>
  <si>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</si>
  <si>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</si>
  <si>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</si>
  <si>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</si>
  <si>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</si>
  <si>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</si>
  <si>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</si>
  <si>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</si>
  <si>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</si>
  <si>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</si>
  <si>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</si>
  <si>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</si>
  <si>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</si>
  <si>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</si>
  <si>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</si>
  <si>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</si>
  <si>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</si>
  <si>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</si>
  <si>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</si>
  <si>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</si>
  <si>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</si>
  <si>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</si>
  <si>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</si>
  <si>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</si>
  <si>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</si>
  <si>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</si>
  <si>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</si>
  <si>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</si>
  <si>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</si>
  <si>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</si>
  <si>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</si>
  <si>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</si>
  <si>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</si>
  <si>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</si>
  <si>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</si>
  <si>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</si>
  <si>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</si>
  <si>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</si>
  <si>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</si>
  <si>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</si>
  <si>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</si>
  <si>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</si>
  <si>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</si>
  <si>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</si>
  <si>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</si>
  <si>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</si>
  <si>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</si>
  <si>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</si>
  <si>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</si>
  <si>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</si>
  <si>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</si>
  <si>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</si>
  <si>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</si>
  <si>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</si>
  <si>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</si>
  <si>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</si>
  <si>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</si>
  <si>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</si>
  <si>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</si>
  <si>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</si>
  <si>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</si>
  <si>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</si>
  <si>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</si>
  <si>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</si>
  <si>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</si>
  <si>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</si>
  <si>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</si>
  <si>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</si>
  <si>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</si>
  <si>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</si>
  <si>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</si>
  <si>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</si>
  <si>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</si>
  <si>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</si>
  <si>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</si>
  <si>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</si>
  <si>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</si>
  <si>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</si>
  <si>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</si>
  <si>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</si>
  <si>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</si>
  <si>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</si>
  <si>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</si>
  <si>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</si>
  <si>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</si>
  <si>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</si>
  <si>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</si>
  <si>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</si>
  <si>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</si>
  <si>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</si>
  <si>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</si>
  <si>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</si>
  <si>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</si>
  <si>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</si>
  <si>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</si>
  <si>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</si>
  <si>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</si>
  <si>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</si>
  <si>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</si>
  <si>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</si>
  <si>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</si>
  <si>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</si>
  <si>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</si>
  <si>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</si>
  <si>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</si>
  <si>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</si>
  <si>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</si>
  <si>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</si>
  <si>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</si>
  <si>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</si>
  <si>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</si>
  <si>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</si>
  <si>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</si>
  <si>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</si>
  <si>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</si>
  <si>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</si>
  <si>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</si>
  <si>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</si>
  <si>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</si>
  <si>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</si>
  <si>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</si>
  <si>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</si>
  <si>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</si>
  <si>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</si>
  <si>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</si>
  <si>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</si>
  <si>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</si>
  <si>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</si>
  <si>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</si>
  <si>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</si>
  <si>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</si>
  <si>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</si>
  <si>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</si>
  <si>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</si>
  <si>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</si>
  <si>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</si>
  <si>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</si>
  <si>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</si>
  <si>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</si>
  <si>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</si>
  <si>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</si>
  <si>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</si>
  <si>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</si>
  <si>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</si>
  <si>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</si>
  <si>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</si>
  <si>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</si>
  <si>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</si>
  <si>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</si>
  <si>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</si>
  <si>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</si>
  <si>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</si>
  <si>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</si>
  <si>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</si>
  <si>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</si>
  <si>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</si>
  <si>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</si>
  <si>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</si>
  <si>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</si>
  <si>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</si>
  <si>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</si>
  <si>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</si>
  <si>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</si>
  <si>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</si>
  <si>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</si>
  <si>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</si>
  <si>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</si>
  <si>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</si>
  <si>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</si>
  <si>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</si>
  <si>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</si>
  <si>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</si>
  <si>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</si>
  <si>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</si>
  <si>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</si>
  <si>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</si>
  <si>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</si>
  <si>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</si>
  <si>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</si>
  <si>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</si>
  <si>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</si>
  <si>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</si>
  <si>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</si>
  <si>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</si>
  <si>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</si>
  <si>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</si>
  <si>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</si>
  <si>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</si>
  <si>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</si>
  <si>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</si>
  <si>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</si>
  <si>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</si>
  <si>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</si>
  <si>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</si>
  <si>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</si>
  <si>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</si>
  <si>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</si>
  <si>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</si>
  <si>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</si>
  <si>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</si>
  <si>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</si>
  <si>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</si>
  <si>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</si>
  <si>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</si>
  <si>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</si>
  <si>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</si>
  <si>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</si>
  <si>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</si>
  <si>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</si>
  <si>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</si>
  <si>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</si>
  <si>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</si>
  <si>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</si>
  <si>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</si>
  <si>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</si>
  <si>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</si>
  <si>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</si>
  <si>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</si>
  <si>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</si>
  <si>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</si>
  <si>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</si>
  <si>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</si>
  <si>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</si>
  <si>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</si>
  <si>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</si>
  <si>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</si>
  <si>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</si>
  <si>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</si>
  <si>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</si>
  <si>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</si>
  <si>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</si>
  <si>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</si>
  <si>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</si>
  <si>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</si>
  <si>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</si>
  <si>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</si>
  <si>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</si>
  <si>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</si>
  <si>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</si>
  <si>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</si>
  <si>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</si>
  <si>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</si>
  <si>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</si>
  <si>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</si>
  <si>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</si>
  <si>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</si>
  <si>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</si>
  <si>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</si>
  <si>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</si>
  <si>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</si>
  <si>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</si>
  <si>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</si>
  <si>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</si>
  <si>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</si>
  <si>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</si>
  <si>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</si>
  <si>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</si>
  <si>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</si>
  <si>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</si>
  <si>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</si>
  <si>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</si>
  <si>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</si>
  <si>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</si>
  <si>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</si>
  <si>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</si>
  <si>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</si>
  <si>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</si>
  <si>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</si>
  <si>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</si>
  <si>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</si>
  <si>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</si>
  <si>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</si>
  <si>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</si>
  <si>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</si>
  <si>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</si>
  <si>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</si>
  <si>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</si>
  <si>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</si>
  <si>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</si>
  <si>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</si>
  <si>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</si>
  <si>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</si>
  <si>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</si>
  <si>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</si>
  <si>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</si>
  <si>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</si>
  <si>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</si>
  <si>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</si>
  <si>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</si>
  <si>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</si>
  <si>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</si>
  <si>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</si>
  <si>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</si>
  <si>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</si>
  <si>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</si>
  <si>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</si>
  <si>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</si>
  <si>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</si>
  <si>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</si>
  <si>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</si>
  <si>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</si>
  <si>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</si>
  <si>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</si>
  <si>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</si>
  <si>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</si>
  <si>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</si>
  <si>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</si>
  <si>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</si>
  <si>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</si>
  <si>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</si>
  <si>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</si>
  <si>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</si>
  <si>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</si>
  <si>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</si>
  <si>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</si>
  <si>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</si>
  <si>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</si>
  <si>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</si>
  <si>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</si>
  <si>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</si>
  <si>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</si>
  <si>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</si>
  <si>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</si>
  <si>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</si>
  <si>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</si>
  <si>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</si>
  <si>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</si>
  <si>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</si>
  <si>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</si>
  <si>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</si>
  <si>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</si>
  <si>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</si>
  <si>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</si>
  <si>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</si>
  <si>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</si>
  <si>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</si>
  <si>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</si>
  <si>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</si>
  <si>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</si>
  <si>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</si>
  <si>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</si>
  <si>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</si>
  <si>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</si>
  <si>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</si>
  <si>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</si>
  <si>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</si>
  <si>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</si>
  <si>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</si>
  <si>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</si>
  <si>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</si>
  <si>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</si>
  <si>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</si>
  <si>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</si>
  <si>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</si>
  <si>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</si>
  <si>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</si>
  <si>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</si>
  <si>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</si>
  <si>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</si>
  <si>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</si>
  <si>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</si>
  <si>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</si>
  <si>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</si>
  <si>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</si>
  <si>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</si>
  <si>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</si>
  <si>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</si>
  <si>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</si>
  <si>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</si>
  <si>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</si>
  <si>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</si>
  <si>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</si>
  <si>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</si>
  <si>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</si>
  <si>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</si>
  <si>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</si>
  <si>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</si>
  <si>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</si>
  <si>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</si>
  <si>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</si>
  <si>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</si>
  <si>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</si>
  <si>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</si>
  <si>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</si>
  <si>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</si>
  <si>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</si>
  <si>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</si>
  <si>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</si>
  <si>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</si>
  <si>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</si>
  <si>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</si>
  <si>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</si>
  <si>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</si>
  <si>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</si>
  <si>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</si>
  <si>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</si>
  <si>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</si>
  <si>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</si>
  <si>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</si>
  <si>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</si>
  <si>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</si>
  <si>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</si>
  <si>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</si>
  <si>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</si>
  <si>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</si>
  <si>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</si>
  <si>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</si>
  <si>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</si>
  <si>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</si>
  <si>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</si>
  <si>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</si>
  <si>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</si>
  <si>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</si>
  <si>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</si>
  <si>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</si>
  <si>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</si>
  <si>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</si>
  <si>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</si>
  <si>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</si>
  <si>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</si>
  <si>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</si>
  <si>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</si>
  <si>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</si>
  <si>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</si>
  <si>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</si>
  <si>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</si>
  <si>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</si>
  <si>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</si>
  <si>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</si>
  <si>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</si>
  <si>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</si>
  <si>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</si>
  <si>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</si>
  <si>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</si>
  <si>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</si>
  <si>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</si>
  <si>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</si>
  <si>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</si>
  <si>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</si>
  <si>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</si>
  <si>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</si>
  <si>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</si>
  <si>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</si>
  <si>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</si>
  <si>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</si>
  <si>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</si>
  <si>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</si>
  <si>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</si>
  <si>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</si>
  <si>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</si>
  <si>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</si>
  <si>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</si>
  <si>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</si>
  <si>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</si>
  <si>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</si>
  <si>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</si>
  <si>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</si>
  <si>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</si>
  <si>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</si>
  <si>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</si>
  <si>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</si>
  <si>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</si>
  <si>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</si>
  <si>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</si>
  <si>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</si>
  <si>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</si>
  <si>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</si>
  <si>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</si>
  <si>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</si>
  <si>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</si>
  <si>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</si>
  <si>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</si>
  <si>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</si>
  <si>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</si>
  <si>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</si>
  <si>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</si>
  <si>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</si>
  <si>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</si>
  <si>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</si>
  <si>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</si>
  <si>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</si>
  <si>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</si>
  <si>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</si>
  <si>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</si>
  <si>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</si>
  <si>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</si>
  <si>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</si>
  <si>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</si>
  <si>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</si>
  <si>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</si>
  <si>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</si>
  <si>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</si>
  <si>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</si>
  <si>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</si>
  <si>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</si>
  <si>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</si>
  <si>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</si>
  <si>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</si>
  <si>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</si>
  <si>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</si>
  <si>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</si>
  <si>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</si>
  <si>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</si>
  <si>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</si>
  <si>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</si>
  <si>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</si>
  <si>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</si>
  <si>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</si>
  <si>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</si>
  <si>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</si>
  <si>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</si>
  <si>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</si>
  <si>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</si>
  <si>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</si>
  <si>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</si>
  <si>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</si>
  <si>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</si>
  <si>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</si>
  <si>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</si>
  <si>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</si>
  <si>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</si>
  <si>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</si>
  <si>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</si>
  <si>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</si>
  <si>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</si>
  <si>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</si>
  <si>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</si>
  <si>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</si>
  <si>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</si>
  <si>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</si>
  <si>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</si>
  <si>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</si>
  <si>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</si>
  <si>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</si>
  <si>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</si>
  <si>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</si>
  <si>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</si>
  <si>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</si>
  <si>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</si>
  <si>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</si>
  <si>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</si>
  <si>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</si>
  <si>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</si>
  <si>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</si>
  <si>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</si>
  <si>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</si>
  <si>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</si>
  <si>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</si>
  <si>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</si>
  <si>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</si>
  <si>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</si>
  <si>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</si>
  <si>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</si>
  <si>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</si>
  <si>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</si>
  <si>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</si>
  <si>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</si>
  <si>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</si>
  <si>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</si>
  <si>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</si>
  <si>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</si>
  <si>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</si>
  <si>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</si>
  <si>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</si>
  <si>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</si>
  <si>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</si>
  <si>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</si>
  <si>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</si>
  <si>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</si>
  <si>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</si>
  <si>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</si>
  <si>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</si>
  <si>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</si>
  <si>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</si>
  <si>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</si>
  <si>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</si>
  <si>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</si>
  <si>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</si>
  <si>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</si>
  <si>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</si>
  <si>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</si>
  <si>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</si>
  <si>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</si>
  <si>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</si>
  <si>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</si>
  <si>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</si>
  <si>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</si>
  <si>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</si>
  <si>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</si>
  <si>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</si>
  <si>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</si>
  <si>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</si>
  <si>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</si>
  <si>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</si>
  <si>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</si>
  <si>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</si>
  <si>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</si>
  <si>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</si>
  <si>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</si>
  <si>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</si>
  <si>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</si>
  <si>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</si>
  <si>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</si>
  <si>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</si>
  <si>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</si>
  <si>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</si>
  <si>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</si>
  <si>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</si>
  <si>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</si>
  <si>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</si>
  <si>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</si>
  <si>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</si>
  <si>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</si>
  <si>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</si>
  <si>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</si>
  <si>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</si>
  <si>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</si>
  <si>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</si>
  <si>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</si>
  <si>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</si>
  <si>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</si>
  <si>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</si>
  <si>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</si>
  <si>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</si>
  <si>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</si>
  <si>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</si>
  <si>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</si>
  <si>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</si>
  <si>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</si>
  <si>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</si>
  <si>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</si>
  <si>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</si>
  <si>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</si>
  <si>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</si>
  <si>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</si>
  <si>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</si>
  <si>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</si>
  <si>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</si>
  <si>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</si>
  <si>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</si>
  <si>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</si>
  <si>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</si>
  <si>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</si>
  <si>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</si>
  <si>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</si>
  <si>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</si>
  <si>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</si>
  <si>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</si>
  <si>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</si>
  <si>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</si>
  <si>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</si>
  <si>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</si>
  <si>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</si>
  <si>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</si>
  <si>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</si>
  <si>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</si>
  <si>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</si>
  <si>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</si>
  <si>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</si>
  <si>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</si>
  <si>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</si>
  <si>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</si>
  <si>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</si>
  <si>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</si>
  <si>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</si>
  <si>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</si>
  <si>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</si>
  <si>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</si>
  <si>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</si>
  <si>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</si>
  <si>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</si>
  <si>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</si>
  <si>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</si>
  <si>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</si>
  <si>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</si>
  <si>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</si>
  <si>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</si>
  <si>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</si>
  <si>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</si>
  <si>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</si>
  <si>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</si>
  <si>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</si>
  <si>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</si>
  <si>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</si>
  <si>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</si>
  <si>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</si>
  <si>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</si>
  <si>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</si>
  <si>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</si>
  <si>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</si>
  <si>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</si>
  <si>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</si>
  <si>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</si>
  <si>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</si>
  <si>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</si>
  <si>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</si>
  <si>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</si>
  <si>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</si>
  <si>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</si>
  <si>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</si>
  <si>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</si>
  <si>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</si>
  <si>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</si>
  <si>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</si>
  <si>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</si>
  <si>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</si>
  <si>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</si>
  <si>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</si>
  <si>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</si>
  <si>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</si>
  <si>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</si>
  <si>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</si>
  <si>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</si>
  <si>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</si>
  <si>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</si>
  <si>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</si>
  <si>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</si>
  <si>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</si>
  <si>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</si>
  <si>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</si>
  <si>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</si>
  <si>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</si>
  <si>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</si>
  <si>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</si>
  <si>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</si>
  <si>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</si>
  <si>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</si>
  <si>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</si>
  <si>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</si>
  <si>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</si>
  <si>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</si>
  <si>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</si>
  <si>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</si>
  <si>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</si>
  <si>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</si>
  <si>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</si>
  <si>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</si>
  <si>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</si>
  <si>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</si>
  <si>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</si>
  <si>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</si>
  <si>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</si>
  <si>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</si>
  <si>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</si>
  <si>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</si>
  <si>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</si>
  <si>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</si>
  <si>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</si>
  <si>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</si>
  <si>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</si>
  <si>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</si>
  <si>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</si>
  <si>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</si>
  <si>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</si>
  <si>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</si>
  <si>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</si>
  <si>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</si>
  <si>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</si>
  <si>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</si>
  <si>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</si>
  <si>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</si>
  <si>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</si>
  <si>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</si>
  <si>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</si>
  <si>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</si>
  <si>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</si>
  <si>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</si>
  <si>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</si>
  <si>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</si>
  <si>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</si>
  <si>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</si>
  <si>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</si>
  <si>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</si>
  <si>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</si>
  <si>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</si>
  <si>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</si>
  <si>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</si>
  <si>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</si>
  <si>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</si>
  <si>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</si>
  <si>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</si>
  <si>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</si>
  <si>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</si>
  <si>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</si>
  <si>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</si>
  <si>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</si>
  <si>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</si>
  <si>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</si>
  <si>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</si>
  <si>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</si>
  <si>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</si>
  <si>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</si>
  <si>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</si>
  <si>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</si>
  <si>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</si>
  <si>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</si>
  <si>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</si>
  <si>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</si>
  <si>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</si>
  <si>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</si>
  <si>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</si>
  <si>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</si>
  <si>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</si>
  <si>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</si>
  <si>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</si>
  <si>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</si>
  <si>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</si>
  <si>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</si>
  <si>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</si>
  <si>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</si>
  <si>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</si>
  <si>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</si>
  <si>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</si>
  <si>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</si>
  <si>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</si>
  <si>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</si>
  <si>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</si>
  <si>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</si>
  <si>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</si>
  <si>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</si>
  <si>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</si>
  <si>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</si>
  <si>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</si>
  <si>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</si>
  <si>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</si>
  <si>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</si>
  <si>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</si>
  <si>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</si>
  <si>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</si>
  <si>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</si>
  <si>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</si>
  <si>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</si>
  <si>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</si>
  <si>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</si>
  <si>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</si>
  <si>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</si>
  <si>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</si>
  <si>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</si>
  <si>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</si>
  <si>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</si>
  <si>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</si>
  <si>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</si>
  <si>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</si>
  <si>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</si>
  <si>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</si>
  <si>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</si>
  <si>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</si>
  <si>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</si>
  <si>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</si>
  <si>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</si>
  <si>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</si>
  <si>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</si>
  <si>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</si>
  <si>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</si>
  <si>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</si>
  <si>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</si>
  <si>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</si>
  <si>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</si>
  <si>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</si>
  <si>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</si>
  <si>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</si>
  <si>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</si>
  <si>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</si>
  <si>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</si>
  <si>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</si>
  <si>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</si>
  <si>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</si>
  <si>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</si>
  <si>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</si>
  <si>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</si>
  <si>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</si>
  <si>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</si>
  <si>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</si>
  <si>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</si>
  <si>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</si>
  <si>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</si>
  <si>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</si>
  <si>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</si>
  <si>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</si>
  <si>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</si>
  <si>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</si>
  <si>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</si>
  <si>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</si>
  <si>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</si>
  <si>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</si>
  <si>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</si>
  <si>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</si>
  <si>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</si>
  <si>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</si>
  <si>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</si>
  <si>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</si>
  <si>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</si>
  <si>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</si>
  <si>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</si>
  <si>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</si>
  <si>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</si>
  <si>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</si>
  <si>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</si>
  <si>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</si>
  <si>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</si>
  <si>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</si>
  <si>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</si>
  <si>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</si>
  <si>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</si>
  <si>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</si>
  <si>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</si>
  <si>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</si>
  <si>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</si>
  <si>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</si>
  <si>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</si>
  <si>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</si>
  <si>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</si>
  <si>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</si>
  <si>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</si>
  <si>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</si>
  <si>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</si>
  <si>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</si>
  <si>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</si>
  <si>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</si>
  <si>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</si>
  <si>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</si>
  <si>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</si>
  <si>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</si>
  <si>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</si>
  <si>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</si>
  <si>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</si>
  <si>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</si>
  <si>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</si>
  <si>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</si>
  <si>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</si>
  <si>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</si>
  <si>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</si>
  <si>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</si>
  <si>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</si>
  <si>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</si>
  <si>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</si>
  <si>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</si>
  <si>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</si>
  <si>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</si>
  <si>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</si>
  <si>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</si>
  <si>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</si>
  <si>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</si>
  <si>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</si>
  <si>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</si>
  <si>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</si>
  <si>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</si>
  <si>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</si>
  <si>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</si>
  <si>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</si>
  <si>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</si>
  <si>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</si>
  <si>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</si>
  <si>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</si>
  <si>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</si>
  <si>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</si>
  <si>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</si>
  <si>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</si>
  <si>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</si>
  <si>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</si>
  <si>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</si>
  <si>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</si>
  <si>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</si>
  <si>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</si>
  <si>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</si>
  <si>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</si>
  <si>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</si>
  <si>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</si>
  <si>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</si>
  <si>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</si>
  <si>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</si>
  <si>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</si>
  <si>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</si>
  <si>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</si>
  <si>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</si>
  <si>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</si>
  <si>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</si>
  <si>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</si>
  <si>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</si>
  <si>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</si>
  <si>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</si>
  <si>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</si>
  <si>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</si>
  <si>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</si>
  <si>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</si>
  <si>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</si>
  <si>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</si>
  <si>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</si>
  <si>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</si>
  <si>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</si>
  <si>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</si>
  <si>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</si>
  <si>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</si>
  <si>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</si>
  <si>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</si>
  <si>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</si>
  <si>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</si>
  <si>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</si>
  <si>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</si>
  <si>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</si>
  <si>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</si>
  <si>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</si>
  <si>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</si>
  <si>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</si>
  <si>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</si>
  <si>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</si>
  <si>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</si>
  <si>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</si>
  <si>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</si>
  <si>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</si>
  <si>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</si>
  <si>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</si>
  <si>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</si>
  <si>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</si>
  <si>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</si>
  <si>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</si>
  <si>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</si>
  <si>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</si>
  <si>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</si>
  <si>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</si>
  <si>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</si>
  <si>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</si>
  <si>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</si>
  <si>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</si>
  <si>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</si>
  <si>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</si>
  <si>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</si>
  <si>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</si>
  <si>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</si>
  <si>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</si>
  <si>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</si>
  <si>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</si>
  <si>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</si>
  <si>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</si>
  <si>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</si>
  <si>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</si>
  <si>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</si>
  <si>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</si>
  <si>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</si>
  <si>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</si>
  <si>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</si>
  <si>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</si>
  <si>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</si>
  <si>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</si>
  <si>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</si>
  <si>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</si>
  <si>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</si>
  <si>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</si>
  <si>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</si>
  <si>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</si>
  <si>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</si>
  <si>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</si>
  <si>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</si>
  <si>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</si>
  <si>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</si>
  <si>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</si>
  <si>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</si>
  <si>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</si>
  <si>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</si>
  <si>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</si>
  <si>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</si>
  <si>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</si>
  <si>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</si>
  <si>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</si>
  <si>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</si>
  <si>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</si>
  <si>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</si>
  <si>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</si>
  <si>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</si>
  <si>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</si>
  <si>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</si>
  <si>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</si>
  <si>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</si>
  <si>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</si>
  <si>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</si>
  <si>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</si>
  <si>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</si>
  <si>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</si>
  <si>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</si>
  <si>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</si>
  <si>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</si>
  <si>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</si>
  <si>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</si>
  <si>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</si>
  <si>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</si>
  <si>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</si>
  <si>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</si>
  <si>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</si>
  <si>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</si>
  <si>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</si>
  <si>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</si>
  <si>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</si>
  <si>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</si>
  <si>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</si>
  <si>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</si>
  <si>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</si>
  <si>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</si>
  <si>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</si>
  <si>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</si>
  <si>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</si>
  <si>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</si>
  <si>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</si>
  <si>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</si>
  <si>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</si>
  <si>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</si>
  <si>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</si>
  <si>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</si>
  <si>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</si>
  <si>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</si>
  <si>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</si>
  <si>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</si>
  <si>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</si>
  <si>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</si>
  <si>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</si>
  <si>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</si>
  <si>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</si>
  <si>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</si>
  <si>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</si>
  <si>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</si>
  <si>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</si>
  <si>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</si>
  <si>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</si>
  <si>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</si>
  <si>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</si>
  <si>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</si>
  <si>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</si>
  <si>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</si>
  <si>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</si>
  <si>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</si>
  <si>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</si>
  <si>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</si>
  <si>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</si>
  <si>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</si>
  <si>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</si>
  <si>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</si>
  <si>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</si>
  <si>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</si>
  <si>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</si>
  <si>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</si>
  <si>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</si>
  <si>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</si>
  <si>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</si>
  <si>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</si>
  <si>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</si>
  <si>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</si>
  <si>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</si>
  <si>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</si>
  <si>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</si>
  <si>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</si>
  <si>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</si>
  <si>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</si>
  <si>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</si>
  <si>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</si>
  <si>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</si>
  <si>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</si>
  <si>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</si>
  <si>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</si>
  <si>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</si>
  <si>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</si>
  <si>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</si>
  <si>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</si>
  <si>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</si>
  <si>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</si>
  <si>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</si>
  <si>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</si>
  <si>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</si>
  <si>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</si>
  <si>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</si>
  <si>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</si>
  <si>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</si>
  <si>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</si>
  <si>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</si>
  <si>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</si>
  <si>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</si>
  <si>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</si>
  <si>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</si>
  <si>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</si>
  <si>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</si>
  <si>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</si>
  <si>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</si>
  <si>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</si>
  <si>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</si>
  <si>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</si>
  <si>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</si>
  <si>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</si>
  <si>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</si>
  <si>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</si>
  <si>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</si>
  <si>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</si>
  <si>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</si>
  <si>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</si>
  <si>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</si>
  <si>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</si>
  <si>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</si>
  <si>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</si>
  <si>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</si>
  <si>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</si>
  <si>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</si>
  <si>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</si>
  <si>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</si>
  <si>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</si>
  <si>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</si>
  <si>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</si>
  <si>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</si>
  <si>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</si>
  <si>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</si>
  <si>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</si>
  <si>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</si>
  <si>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</si>
  <si>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</si>
  <si>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</si>
  <si>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</si>
  <si>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</si>
  <si>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</si>
  <si>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</si>
  <si>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</si>
  <si>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</si>
  <si>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</si>
  <si>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</si>
  <si>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</si>
  <si>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</si>
  <si>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</si>
  <si>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</si>
  <si>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</si>
  <si>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</si>
  <si>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</si>
  <si>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</si>
  <si>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</si>
  <si>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</si>
  <si>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</si>
  <si>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</si>
  <si>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</si>
  <si>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</si>
  <si>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</si>
  <si>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</si>
  <si>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</si>
  <si>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</si>
  <si>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</si>
  <si>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</si>
  <si>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</si>
  <si>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</si>
  <si>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</si>
  <si>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</si>
  <si>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</si>
  <si>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</si>
  <si>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</si>
  <si>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</si>
  <si>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</si>
  <si>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</si>
  <si>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</si>
  <si>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</si>
  <si>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</si>
  <si>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</si>
  <si>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</si>
  <si>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</si>
  <si>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</si>
  <si>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</si>
  <si>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</si>
  <si>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</si>
  <si>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</si>
  <si>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</si>
  <si>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</si>
  <si>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</si>
  <si>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</si>
  <si>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</si>
  <si>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</si>
  <si>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</si>
  <si>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</si>
  <si>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</si>
  <si>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</si>
  <si>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</si>
  <si>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</si>
  <si>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</si>
  <si>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</si>
  <si>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</si>
  <si>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</si>
  <si>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</si>
  <si>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</si>
  <si>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</si>
  <si>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</si>
  <si>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</si>
  <si>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</si>
  <si>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</si>
  <si>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</si>
  <si>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</si>
  <si>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</si>
  <si>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</si>
  <si>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</si>
  <si>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</si>
  <si>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</si>
  <si>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</si>
  <si>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</si>
  <si>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</si>
  <si>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</si>
  <si>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</si>
  <si>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</si>
  <si>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</si>
  <si>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</si>
  <si>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</si>
  <si>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</si>
  <si>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</si>
  <si>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</si>
  <si>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</si>
  <si>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</si>
  <si>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</si>
  <si>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</si>
  <si>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</si>
  <si>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</si>
  <si>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</si>
  <si>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</si>
  <si>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</si>
  <si>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</si>
  <si>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</si>
  <si>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</si>
  <si>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</si>
  <si>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</si>
  <si>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</si>
  <si>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</si>
  <si>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</si>
  <si>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</si>
  <si>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</si>
  <si>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</si>
  <si>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</si>
  <si>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</si>
  <si>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</si>
  <si>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</si>
  <si>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</si>
  <si>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</si>
  <si>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</si>
  <si>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</si>
  <si>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</si>
  <si>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</si>
  <si>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</si>
  <si>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</si>
  <si>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</si>
  <si>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</si>
  <si>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</si>
  <si>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</si>
  <si>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</si>
  <si>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</si>
  <si>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</si>
  <si>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</si>
  <si>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</si>
  <si>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</si>
  <si>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</si>
  <si>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</si>
  <si>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</si>
  <si>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</si>
  <si>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</si>
  <si>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</si>
  <si>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</si>
  <si>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</si>
  <si>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</si>
  <si>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</si>
  <si>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</si>
  <si>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</si>
  <si>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</si>
  <si>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</si>
  <si>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</si>
  <si>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</si>
  <si>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</si>
  <si>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</si>
  <si>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</si>
  <si>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</si>
  <si>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</si>
  <si>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</si>
  <si>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</si>
  <si>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</si>
  <si>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</si>
  <si>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</si>
  <si>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</si>
  <si>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</si>
  <si>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</si>
  <si>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</si>
  <si>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</si>
  <si>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</si>
  <si>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</si>
  <si>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</si>
  <si>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</si>
  <si>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</si>
  <si>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</si>
  <si>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</si>
  <si>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</si>
  <si>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</si>
  <si>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</si>
  <si>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</si>
  <si>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</si>
  <si>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</si>
  <si>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</si>
  <si>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</si>
  <si>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</si>
  <si>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</si>
  <si>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</si>
  <si>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</si>
  <si>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</si>
  <si>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</si>
  <si>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</si>
  <si>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</si>
  <si>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</si>
  <si>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</si>
  <si>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</si>
  <si>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</si>
  <si>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</si>
  <si>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</si>
  <si>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</si>
  <si>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</si>
  <si>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</si>
  <si>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</si>
  <si>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</si>
  <si>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</si>
  <si>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</si>
  <si>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</si>
  <si>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</si>
  <si>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</si>
  <si>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</si>
  <si>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</si>
  <si>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</si>
  <si>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</si>
  <si>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</si>
  <si>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</si>
  <si>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</si>
  <si>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</si>
  <si>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</si>
  <si>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</si>
  <si>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</si>
  <si>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</si>
  <si>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</si>
  <si>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</si>
  <si>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</si>
  <si>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</si>
  <si>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</si>
  <si>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</si>
  <si>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</si>
  <si>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</si>
  <si>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</si>
  <si>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</si>
  <si>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</si>
  <si>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</si>
  <si>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</si>
  <si>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</si>
  <si>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</si>
  <si>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</si>
  <si>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</si>
  <si>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</si>
  <si>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</si>
  <si>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</si>
  <si>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</si>
  <si>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</si>
  <si>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</si>
  <si>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</si>
  <si>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</si>
  <si>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</si>
  <si>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</si>
  <si>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</si>
  <si>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</si>
  <si>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</si>
  <si>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</si>
  <si>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</si>
  <si>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</si>
  <si>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</si>
  <si>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</si>
  <si>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</si>
  <si>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</si>
  <si>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</si>
  <si>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</si>
  <si>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</si>
  <si>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</si>
  <si>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</si>
  <si>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</si>
  <si>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</si>
  <si>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</si>
  <si>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</si>
  <si>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</si>
  <si>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</si>
  <si>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</si>
  <si>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</si>
  <si>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</si>
  <si>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</si>
  <si>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</si>
  <si>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</si>
  <si>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</si>
  <si>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</si>
  <si>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</si>
  <si>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</si>
  <si>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</si>
  <si>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</si>
  <si>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</si>
  <si>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</si>
  <si>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</si>
  <si>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</si>
  <si>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</si>
  <si>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</si>
  <si>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</si>
  <si>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</si>
  <si>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</si>
  <si>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</si>
  <si>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</si>
  <si>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</si>
  <si>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</si>
  <si>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</si>
  <si>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</si>
  <si>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</si>
  <si>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</si>
  <si>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</si>
  <si>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</si>
  <si>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</si>
  <si>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</si>
  <si>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</si>
  <si>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</si>
  <si>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</si>
  <si>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</si>
  <si>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</si>
  <si>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</si>
  <si>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</si>
  <si>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</si>
  <si>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</si>
  <si>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</si>
  <si>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</si>
  <si>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</si>
  <si>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</si>
  <si>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</si>
  <si>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</si>
  <si>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</si>
  <si>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</si>
  <si>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</si>
  <si>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</si>
  <si>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</si>
  <si>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</si>
  <si>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</si>
  <si>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</si>
  <si>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</si>
  <si>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</si>
  <si>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</si>
  <si>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</si>
  <si>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</si>
  <si>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</si>
  <si>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</si>
  <si>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</si>
  <si>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</si>
  <si>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</si>
  <si>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</si>
  <si>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</si>
  <si>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</si>
  <si>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</si>
  <si>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</si>
  <si>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</si>
  <si>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</si>
  <si>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</si>
  <si>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</si>
  <si>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</si>
  <si>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</si>
  <si>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</si>
  <si>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</si>
  <si>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</si>
  <si>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</si>
  <si>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</si>
  <si>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</si>
  <si>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</si>
  <si>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</si>
  <si>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</si>
  <si>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</si>
  <si>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</si>
  <si>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</si>
  <si>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</si>
  <si>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</si>
  <si>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</si>
  <si>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</si>
  <si>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</si>
  <si>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</si>
  <si>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</si>
  <si>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</si>
  <si>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</si>
  <si>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</si>
  <si>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</si>
  <si>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</si>
  <si>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</si>
  <si>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</si>
  <si>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</si>
  <si>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</si>
  <si>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</si>
  <si>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</si>
  <si>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</si>
  <si>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</si>
  <si>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</si>
  <si>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</si>
  <si>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</si>
  <si>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</si>
  <si>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</si>
  <si>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</si>
  <si>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</si>
  <si>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</si>
  <si>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</si>
  <si>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</si>
  <si>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</si>
  <si>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</si>
  <si>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</si>
  <si>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</si>
  <si>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</si>
  <si>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</si>
  <si>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</si>
  <si>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</si>
  <si>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</si>
  <si>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</si>
  <si>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</si>
  <si>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</si>
  <si>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</si>
  <si>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</si>
  <si>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</si>
  <si>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</si>
  <si>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</si>
  <si>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</si>
  <si>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</si>
  <si>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</si>
  <si>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</si>
  <si>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</si>
  <si>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</si>
  <si>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</si>
  <si>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</si>
  <si>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</si>
  <si>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</si>
  <si>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</si>
  <si>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</si>
  <si>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</si>
  <si>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</si>
  <si>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</si>
  <si>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</si>
  <si>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</si>
  <si>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</si>
  <si>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</si>
  <si>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</si>
  <si>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</si>
  <si>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</si>
  <si>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</si>
  <si>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</si>
  <si>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</si>
  <si>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</si>
  <si>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</si>
  <si>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</si>
  <si>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</si>
  <si>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</si>
  <si>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</si>
  <si>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</si>
  <si>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</si>
  <si>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</si>
  <si>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</si>
  <si>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</si>
  <si>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</si>
  <si>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</si>
  <si>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</si>
  <si>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</si>
  <si>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</si>
  <si>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</si>
  <si>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</si>
  <si>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</si>
  <si>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</si>
  <si>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</si>
  <si>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</si>
  <si>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</si>
  <si>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</si>
  <si>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</si>
  <si>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</si>
  <si>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</si>
  <si>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</si>
  <si>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</si>
  <si>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</si>
  <si>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</si>
  <si>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</si>
  <si>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</si>
  <si>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</si>
  <si>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</si>
  <si>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</si>
  <si>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</si>
  <si>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</si>
  <si>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</si>
  <si>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</si>
  <si>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</si>
  <si>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</si>
  <si>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</si>
  <si>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</si>
  <si>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</si>
  <si>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</si>
  <si>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</si>
  <si>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</si>
  <si>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</si>
  <si>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</si>
  <si>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</si>
  <si>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</si>
  <si>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</si>
  <si>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</si>
  <si>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</si>
  <si>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</si>
  <si>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</si>
  <si>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</si>
  <si>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</si>
  <si>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</si>
  <si>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</si>
  <si>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</si>
  <si>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</si>
  <si>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</si>
  <si>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</si>
  <si>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</si>
  <si>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</si>
  <si>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</si>
  <si>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</si>
  <si>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</si>
  <si>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</si>
  <si>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</si>
  <si>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</si>
  <si>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</si>
  <si>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</si>
  <si>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</si>
  <si>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</si>
  <si>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</si>
  <si>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</si>
  <si>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</si>
  <si>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</si>
  <si>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</si>
  <si>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</si>
  <si>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</si>
  <si>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</si>
  <si>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</si>
  <si>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</si>
  <si>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</si>
  <si>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</si>
  <si>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</si>
  <si>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</si>
  <si>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</si>
  <si>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</si>
  <si>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</si>
  <si>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</si>
  <si>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</si>
  <si>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</si>
  <si>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</si>
  <si>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</si>
  <si>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</si>
  <si>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</si>
  <si>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</si>
  <si>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</si>
  <si>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</si>
  <si>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</si>
  <si>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</si>
  <si>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</si>
  <si>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</si>
  <si>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</si>
  <si>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</si>
  <si>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</si>
  <si>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</si>
  <si>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</si>
  <si>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</si>
  <si>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</si>
  <si>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</si>
  <si>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</si>
  <si>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</si>
  <si>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</si>
  <si>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</si>
  <si>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</si>
  <si>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</si>
  <si>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</si>
  <si>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</si>
  <si>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</si>
  <si>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</si>
  <si>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</si>
  <si>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</si>
  <si>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</si>
  <si>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</si>
  <si>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</si>
  <si>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</si>
  <si>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</si>
  <si>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</si>
  <si>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</si>
  <si>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</si>
  <si>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</si>
  <si>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</si>
  <si>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</si>
  <si>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</si>
  <si>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</si>
  <si>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</si>
  <si>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</si>
  <si>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</si>
  <si>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</si>
  <si>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</si>
  <si>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</si>
  <si>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</si>
  <si>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</si>
  <si>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</si>
  <si>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</si>
  <si>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</si>
  <si>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</si>
  <si>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</si>
  <si>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</si>
  <si>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</si>
  <si>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</si>
  <si>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</si>
  <si>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</si>
  <si>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</si>
  <si>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</si>
  <si>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</si>
  <si>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</si>
  <si>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</si>
  <si>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</si>
  <si>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</si>
  <si>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</si>
  <si>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</si>
  <si>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</si>
  <si>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</si>
  <si>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</si>
  <si>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</si>
  <si>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</si>
  <si>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</si>
  <si>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</si>
  <si>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</si>
  <si>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</si>
  <si>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</si>
  <si>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</si>
  <si>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</si>
  <si>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</si>
  <si>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</si>
  <si>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</si>
  <si>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</si>
  <si>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</si>
  <si>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</si>
  <si>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</si>
  <si>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</si>
  <si>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</si>
  <si>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</si>
  <si>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</si>
  <si>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</si>
  <si>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</si>
  <si>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</si>
  <si>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</si>
  <si>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</si>
  <si>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</si>
  <si>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</si>
  <si>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</si>
  <si>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</si>
  <si>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</si>
  <si>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</si>
  <si>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</si>
  <si>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</si>
  <si>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</si>
  <si>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</si>
  <si>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</si>
  <si>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</si>
  <si>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</si>
  <si>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</si>
  <si>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</si>
  <si>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</si>
  <si>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</si>
  <si>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</si>
  <si>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</si>
  <si>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</si>
  <si>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</si>
  <si>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</si>
  <si>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</si>
  <si>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</si>
  <si>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</si>
  <si>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</si>
  <si>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</si>
  <si>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</si>
  <si>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</si>
  <si>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</si>
  <si>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</si>
  <si>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</si>
  <si>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</si>
  <si>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</si>
  <si>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</si>
  <si>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</si>
  <si>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</si>
  <si>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</si>
  <si>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</si>
  <si>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</si>
  <si>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</si>
  <si>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</si>
  <si>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</si>
  <si>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</si>
  <si>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</si>
  <si>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</si>
  <si>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</si>
  <si>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</si>
  <si>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</si>
  <si>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</si>
  <si>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</si>
  <si>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</si>
  <si>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</si>
  <si>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</si>
  <si>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</si>
  <si>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</si>
  <si>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</si>
  <si>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</si>
  <si>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</si>
  <si>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</si>
  <si>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</si>
  <si>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</si>
  <si>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</si>
  <si>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</si>
  <si>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</si>
  <si>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</si>
  <si>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</si>
  <si>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</si>
  <si>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</si>
  <si>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</si>
  <si>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</si>
  <si>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</si>
  <si>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</si>
  <si>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</si>
  <si>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</si>
  <si>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</si>
  <si>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</si>
  <si>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</si>
  <si>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</si>
  <si>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</si>
  <si>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</si>
  <si>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</si>
  <si>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</si>
  <si>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</si>
  <si>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</si>
  <si>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</si>
  <si>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</si>
  <si>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</si>
  <si>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</si>
  <si>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</si>
  <si>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</si>
  <si>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</si>
  <si>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</si>
  <si>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</si>
  <si>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</si>
  <si>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</si>
  <si>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</si>
  <si>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</si>
  <si>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</si>
  <si>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</si>
  <si>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</si>
  <si>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</si>
  <si>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</si>
  <si>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</si>
  <si>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</si>
  <si>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</si>
  <si>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</si>
  <si>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</si>
  <si>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</si>
  <si>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</si>
  <si>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</si>
  <si>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</si>
  <si>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</si>
  <si>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</si>
  <si>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</si>
  <si>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</si>
  <si>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</si>
  <si>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</si>
  <si>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</si>
  <si>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</si>
  <si>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</si>
  <si>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</si>
  <si>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</si>
  <si>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</si>
  <si>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</si>
  <si>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</si>
  <si>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</si>
  <si>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</si>
  <si>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</si>
  <si>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</si>
  <si>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</si>
  <si>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</si>
  <si>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</si>
  <si>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</si>
  <si>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</si>
  <si>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</si>
  <si>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</si>
  <si>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</si>
  <si>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</si>
  <si>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</si>
  <si>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</si>
  <si>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</si>
  <si>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</si>
  <si>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</si>
  <si>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</si>
  <si>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</si>
  <si>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</si>
  <si>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</si>
  <si>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</si>
  <si>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</si>
  <si>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</si>
  <si>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</si>
  <si>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</si>
  <si>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</si>
  <si>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</si>
  <si>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</si>
  <si>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</si>
  <si>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</si>
  <si>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</si>
  <si>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</si>
  <si>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</si>
  <si>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</si>
  <si>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</si>
  <si>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</si>
  <si>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</si>
  <si>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</si>
  <si>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</si>
  <si>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</si>
  <si>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</si>
  <si>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</si>
  <si>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</si>
  <si>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</si>
  <si>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</si>
  <si>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</si>
  <si>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</si>
  <si>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</si>
  <si>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</si>
  <si>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</si>
  <si>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</si>
  <si>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</si>
  <si>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</si>
  <si>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</si>
  <si>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</si>
  <si>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</si>
  <si>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</si>
  <si>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</si>
  <si>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</si>
  <si>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</si>
  <si>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</si>
  <si>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</si>
  <si>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</si>
  <si>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</si>
  <si>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</si>
  <si>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</si>
  <si>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</si>
  <si>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</si>
  <si>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</si>
  <si>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</si>
  <si>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</si>
  <si>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</si>
  <si>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</si>
  <si>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</si>
  <si>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</si>
  <si>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</si>
  <si>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</si>
  <si>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</si>
  <si>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</si>
  <si>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</si>
  <si>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</si>
  <si>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</si>
  <si>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</si>
  <si>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</si>
  <si>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</si>
  <si>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</si>
  <si>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</si>
  <si>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</si>
  <si>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</si>
  <si>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</si>
  <si>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</si>
  <si>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</si>
  <si>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</si>
  <si>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</si>
  <si>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</si>
  <si>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</si>
  <si>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</si>
  <si>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</si>
  <si>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</si>
  <si>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</si>
  <si>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</si>
  <si>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</si>
  <si>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</si>
  <si>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</si>
  <si>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</si>
  <si>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</si>
  <si>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</si>
  <si>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</si>
  <si>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</si>
  <si>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</si>
  <si>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</si>
  <si>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</si>
  <si>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</si>
  <si>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</si>
  <si>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</si>
  <si>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</si>
  <si>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</si>
  <si>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</si>
  <si>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</si>
  <si>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</si>
  <si>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</si>
  <si>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</si>
  <si>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</si>
  <si>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</si>
  <si>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</si>
  <si>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</si>
  <si>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</si>
  <si>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</si>
  <si>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</si>
  <si>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</si>
  <si>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</si>
  <si>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</si>
  <si>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</si>
  <si>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</si>
  <si>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</si>
  <si>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</si>
  <si>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</si>
  <si>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</si>
  <si>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</si>
  <si>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</si>
  <si>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</si>
  <si>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</si>
  <si>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</si>
  <si>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</si>
  <si>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</si>
  <si>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</si>
  <si>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</si>
  <si>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</si>
  <si>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</si>
  <si>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</si>
  <si>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</si>
  <si>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</si>
  <si>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</si>
  <si>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</si>
  <si>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</si>
  <si>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</si>
  <si>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</si>
  <si>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</si>
  <si>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</si>
  <si>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</si>
  <si>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</si>
  <si>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</si>
  <si>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</si>
  <si>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</si>
  <si>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</si>
  <si>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</si>
  <si>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</si>
  <si>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</si>
  <si>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</si>
  <si>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</si>
  <si>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</si>
  <si>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</si>
  <si>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</si>
  <si>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</si>
  <si>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</si>
  <si>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</si>
  <si>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</si>
  <si>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</si>
  <si>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</si>
  <si>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</si>
  <si>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</si>
  <si>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</si>
  <si>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</si>
  <si>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</si>
  <si>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</si>
  <si>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</si>
  <si>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</si>
  <si>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</si>
  <si>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</si>
  <si>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</si>
  <si>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</si>
  <si>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</si>
  <si>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</si>
  <si>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</si>
  <si>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</si>
  <si>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</si>
  <si>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</si>
  <si>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</si>
  <si>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</si>
  <si>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</si>
  <si>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</si>
  <si>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</si>
  <si>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</si>
  <si>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</si>
  <si>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</si>
  <si>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</si>
  <si>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</si>
  <si>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</si>
  <si>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</si>
  <si>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</si>
  <si>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</si>
  <si>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</si>
  <si>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</si>
  <si>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</si>
  <si>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</si>
  <si>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</si>
  <si>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</si>
  <si>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</si>
  <si>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</si>
  <si>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</si>
  <si>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</si>
  <si>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</si>
  <si>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</si>
  <si>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</si>
  <si>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</si>
  <si>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</si>
  <si>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</si>
  <si>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</si>
  <si>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</si>
  <si>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</si>
  <si>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</si>
  <si>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</si>
  <si>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</si>
  <si>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</si>
  <si>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</si>
  <si>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</si>
  <si>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</si>
  <si>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</si>
  <si>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</si>
  <si>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</si>
  <si>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</si>
  <si>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</si>
  <si>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</si>
  <si>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</si>
  <si>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</si>
  <si>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</si>
  <si>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</si>
  <si>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</si>
  <si>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</si>
  <si>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</si>
  <si>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</si>
  <si>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</si>
  <si>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</si>
  <si>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</si>
  <si>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</si>
  <si>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</si>
  <si>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</si>
  <si>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</si>
  <si>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</si>
  <si>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</si>
  <si>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</si>
  <si>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</si>
  <si>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</si>
  <si>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</si>
  <si>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</si>
  <si>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</si>
  <si>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</si>
  <si>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</si>
  <si>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</si>
  <si>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</si>
  <si>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</si>
  <si>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</si>
  <si>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</si>
  <si>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</si>
  <si>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</si>
  <si>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</si>
  <si>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</si>
  <si>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</si>
  <si>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</si>
  <si>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</si>
  <si>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</si>
  <si>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</si>
  <si>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</si>
  <si>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</si>
  <si>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</si>
  <si>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</si>
  <si>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</si>
  <si>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</si>
  <si>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</si>
  <si>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</si>
  <si>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</si>
  <si>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</si>
  <si>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</si>
  <si>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</si>
  <si>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</si>
  <si>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</si>
  <si>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</si>
  <si>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</si>
  <si>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</si>
  <si>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</si>
  <si>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</si>
  <si>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</si>
  <si>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</si>
  <si>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</si>
  <si>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</si>
  <si>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</si>
  <si>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</si>
  <si>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</si>
  <si>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</si>
  <si>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</si>
  <si>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</si>
  <si>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</si>
  <si>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</si>
  <si>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</si>
  <si>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</si>
  <si>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</si>
  <si>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</si>
  <si>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</si>
  <si>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</si>
  <si>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</si>
  <si>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</si>
  <si>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</si>
  <si>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</si>
  <si>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</si>
  <si>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</si>
  <si>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</si>
  <si>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</si>
  <si>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</si>
  <si>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</si>
  <si>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</si>
  <si>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</si>
  <si>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</si>
  <si>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</si>
  <si>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</si>
  <si>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</si>
  <si>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</si>
  <si>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</si>
  <si>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</si>
  <si>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</si>
  <si>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</si>
  <si>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</si>
  <si>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</si>
  <si>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</si>
  <si>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</si>
  <si>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</si>
  <si>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</si>
  <si>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</si>
  <si>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</si>
  <si>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</si>
  <si>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</si>
  <si>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</si>
  <si>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</si>
  <si>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</si>
  <si>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</si>
  <si>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</si>
  <si>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</si>
  <si>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</si>
  <si>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</si>
  <si>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</si>
  <si>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</si>
  <si>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</si>
  <si>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</si>
  <si>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</si>
  <si>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</si>
  <si>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</si>
  <si>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</si>
  <si>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</si>
  <si>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</si>
  <si>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</si>
  <si>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</si>
  <si>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</si>
  <si>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</si>
  <si>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</si>
  <si>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</si>
  <si>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</si>
  <si>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</si>
  <si>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</si>
  <si>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</si>
  <si>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</si>
  <si>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</si>
  <si>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</si>
  <si>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</si>
  <si>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</si>
  <si>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</si>
  <si>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</si>
  <si>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</si>
  <si>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</si>
  <si>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</si>
  <si>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</si>
  <si>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</si>
  <si>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</si>
  <si>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</si>
  <si>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</si>
  <si>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</si>
  <si>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</si>
  <si>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</si>
  <si>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</si>
  <si>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</si>
  <si>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</si>
  <si>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</si>
  <si>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</si>
  <si>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</si>
  <si>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</si>
  <si>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</si>
  <si>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</si>
  <si>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</si>
  <si>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</si>
  <si>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</si>
  <si>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</si>
  <si>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</si>
  <si>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</si>
  <si>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</si>
  <si>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</si>
  <si>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</si>
  <si>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</si>
  <si>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</si>
  <si>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</si>
  <si>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</si>
  <si>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</si>
  <si>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</si>
  <si>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</si>
  <si>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</si>
  <si>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</si>
  <si>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</si>
  <si>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</si>
  <si>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</si>
  <si>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</si>
  <si>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</si>
  <si>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</si>
  <si>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</si>
  <si>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</si>
  <si>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</si>
  <si>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</si>
  <si>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</si>
  <si>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</si>
  <si>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</si>
  <si>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</si>
  <si>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</si>
  <si>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</si>
  <si>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</si>
  <si>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</si>
  <si>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</si>
  <si>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</si>
  <si>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</si>
  <si>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</si>
  <si>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</si>
  <si>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</si>
  <si>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</si>
  <si>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</si>
  <si>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</si>
  <si>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</si>
  <si>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</si>
  <si>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</si>
  <si>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</si>
  <si>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</si>
  <si>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</si>
  <si>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</si>
  <si>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</si>
  <si>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</si>
  <si>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</si>
  <si>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</si>
  <si>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</si>
  <si>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</si>
  <si>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</si>
  <si>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</si>
  <si>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</si>
  <si>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</si>
  <si>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</si>
  <si>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</si>
  <si>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</si>
  <si>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</si>
  <si>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</si>
  <si>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</si>
  <si>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</si>
  <si>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</si>
  <si>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</si>
  <si>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</si>
  <si>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</si>
  <si>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</si>
  <si>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</si>
  <si>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</si>
  <si>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</si>
  <si>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</si>
  <si>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</si>
  <si>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</si>
  <si>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</si>
  <si>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</si>
  <si>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</si>
  <si>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</si>
  <si>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</si>
  <si>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</si>
  <si>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</si>
  <si>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</si>
  <si>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</si>
  <si>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</si>
  <si>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</si>
  <si>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</si>
  <si>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</si>
  <si>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</si>
  <si>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</si>
  <si>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</si>
  <si>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</si>
  <si>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</si>
  <si>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</si>
  <si>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</si>
  <si>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</si>
  <si>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</si>
  <si>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</si>
  <si>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</si>
  <si>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</si>
  <si>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</si>
  <si>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</si>
  <si>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</si>
  <si>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</si>
  <si>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</si>
  <si>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</si>
  <si>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</si>
  <si>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</si>
  <si>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</si>
  <si>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</si>
  <si>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</si>
  <si>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</si>
  <si>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</si>
  <si>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</si>
  <si>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</si>
  <si>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</si>
  <si>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</si>
  <si>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</si>
  <si>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</si>
  <si>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</si>
  <si>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</si>
  <si>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</si>
  <si>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</si>
  <si>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</si>
  <si>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</si>
  <si>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</si>
  <si>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</si>
  <si>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</si>
  <si>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</si>
  <si>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</si>
  <si>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</si>
  <si>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</si>
  <si>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</si>
  <si>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</si>
  <si>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</si>
  <si>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</si>
  <si>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</si>
  <si>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</si>
  <si>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</si>
  <si>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</si>
  <si>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</si>
  <si>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</si>
  <si>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</si>
  <si>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</si>
  <si>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</si>
  <si>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</si>
  <si>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</si>
  <si>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</si>
  <si>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</si>
  <si>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</si>
  <si>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</si>
  <si>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</si>
  <si>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</si>
  <si>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</si>
  <si>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</si>
  <si>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</si>
  <si>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</si>
  <si>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</si>
  <si>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</si>
  <si>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</si>
  <si>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</si>
  <si>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</si>
  <si>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</si>
  <si>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</si>
  <si>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</si>
  <si>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</si>
  <si>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</si>
  <si>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</si>
  <si>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</si>
  <si>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</si>
  <si>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</si>
  <si>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</si>
  <si>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</si>
  <si>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</si>
  <si>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</si>
  <si>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</si>
  <si>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</si>
  <si>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</si>
  <si>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</si>
  <si>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</si>
  <si>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</si>
  <si>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</si>
  <si>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</si>
  <si>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</si>
  <si>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</si>
  <si>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</si>
  <si>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</si>
  <si>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</si>
  <si>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</si>
  <si>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</si>
  <si>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</si>
  <si>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</si>
  <si>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</si>
  <si>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</si>
  <si>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</si>
  <si>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</si>
  <si>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</si>
  <si>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</si>
  <si>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</si>
  <si>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</si>
  <si>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</si>
  <si>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</si>
  <si>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</si>
  <si>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</si>
  <si>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</si>
  <si>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</si>
  <si>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</si>
  <si>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</si>
  <si>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</si>
  <si>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</si>
  <si>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</si>
  <si>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</si>
  <si>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</si>
  <si>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</si>
  <si>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</si>
  <si>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</si>
  <si>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</si>
  <si>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</si>
  <si>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</si>
  <si>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</si>
  <si>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</si>
  <si>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</si>
  <si>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</si>
  <si>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</si>
  <si>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</si>
  <si>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</si>
  <si>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</si>
  <si>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</si>
  <si>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</si>
  <si>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</si>
  <si>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</si>
  <si>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</si>
  <si>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</si>
  <si>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</si>
  <si>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</si>
  <si>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</si>
  <si>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</si>
  <si>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</si>
  <si>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</si>
  <si>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</si>
  <si>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</si>
  <si>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</si>
  <si>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</si>
  <si>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</si>
  <si>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</si>
  <si>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</si>
  <si>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</si>
  <si>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</si>
  <si>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</si>
  <si>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</si>
  <si>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</si>
  <si>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</si>
  <si>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</si>
  <si>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</si>
  <si>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</si>
  <si>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</si>
  <si>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</si>
  <si>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</si>
  <si>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</si>
  <si>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</si>
  <si>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</si>
  <si>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</si>
  <si>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</si>
  <si>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</si>
  <si>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</si>
  <si>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</si>
  <si>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</si>
  <si>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</si>
  <si>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</si>
  <si>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</si>
  <si>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</si>
  <si>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</si>
  <si>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</si>
  <si>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</si>
  <si>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</si>
  <si>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</si>
  <si>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</si>
  <si>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</si>
  <si>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</si>
  <si>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</si>
  <si>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</si>
  <si>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</si>
  <si>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</si>
  <si>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</si>
  <si>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</si>
  <si>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</si>
  <si>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</si>
  <si>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</si>
  <si>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</si>
  <si>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</si>
  <si>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</si>
  <si>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</si>
  <si>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</si>
  <si>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</si>
  <si>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</si>
  <si>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</si>
  <si>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</si>
  <si>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</si>
  <si>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</si>
  <si>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</si>
  <si>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</si>
  <si>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</si>
  <si>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</si>
  <si>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</si>
  <si>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</si>
  <si>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</si>
  <si>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</si>
  <si>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</si>
  <si>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</si>
  <si>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</si>
  <si>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</si>
  <si>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</si>
  <si>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</si>
  <si>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</si>
  <si>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</si>
  <si>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</si>
  <si>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</si>
  <si>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</si>
  <si>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</si>
  <si>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</si>
  <si>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</si>
  <si>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</si>
  <si>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</si>
  <si>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</si>
  <si>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</si>
  <si>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</si>
  <si>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</si>
  <si>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</si>
  <si>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</si>
  <si>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</si>
  <si>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</si>
  <si>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</si>
  <si>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</si>
  <si>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</si>
  <si>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</si>
  <si>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</si>
  <si>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</si>
  <si>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</si>
  <si>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</si>
  <si>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</si>
  <si>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</si>
  <si>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</si>
  <si>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</si>
  <si>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</si>
  <si>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</si>
  <si>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</si>
  <si>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</si>
  <si>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</si>
  <si>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</si>
  <si>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</si>
  <si>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</si>
  <si>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</si>
  <si>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</si>
  <si>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</si>
  <si>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</si>
  <si>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</si>
  <si>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</si>
  <si>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</si>
  <si>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</si>
  <si>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</si>
  <si>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</si>
  <si>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</si>
  <si>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</si>
  <si>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</si>
  <si>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</si>
  <si>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</si>
  <si>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</si>
  <si>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</si>
  <si>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</si>
  <si>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</si>
  <si>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</si>
  <si>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</si>
  <si>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</si>
  <si>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</si>
  <si>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</si>
  <si>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</si>
  <si>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</si>
  <si>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</si>
  <si>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</si>
  <si>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</si>
  <si>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</si>
  <si>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</si>
  <si>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</si>
  <si>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</si>
  <si>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</si>
  <si>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</si>
  <si>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</si>
  <si>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</si>
  <si>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</si>
  <si>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</si>
  <si>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</si>
  <si>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</si>
  <si>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</si>
  <si>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</si>
  <si>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</si>
  <si>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</si>
  <si>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</si>
  <si>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</si>
  <si>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</si>
  <si>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</si>
  <si>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</si>
  <si>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</si>
  <si>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</si>
  <si>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</si>
  <si>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</si>
  <si>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</si>
  <si>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</si>
  <si>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</si>
  <si>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</si>
  <si>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</si>
  <si>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</si>
  <si>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</si>
  <si>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</si>
  <si>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</si>
  <si>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</si>
  <si>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</si>
  <si>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</si>
  <si>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</si>
  <si>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</si>
  <si>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</si>
  <si>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</si>
  <si>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</si>
  <si>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</si>
  <si>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</si>
  <si>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</si>
  <si>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</si>
  <si>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</si>
  <si>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</si>
  <si>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</si>
  <si>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</si>
  <si>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</si>
  <si>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</si>
  <si>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</si>
  <si>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</si>
  <si>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</si>
  <si>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</si>
  <si>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</si>
  <si>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</si>
  <si>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</si>
  <si>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</si>
  <si>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</si>
  <si>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</si>
  <si>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</si>
  <si>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</si>
  <si>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</si>
  <si>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</si>
  <si>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</si>
  <si>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</si>
  <si>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</si>
  <si>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</si>
  <si>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</si>
  <si>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</si>
  <si>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</si>
  <si>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</si>
  <si>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</si>
  <si>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</si>
  <si>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</si>
  <si>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</si>
  <si>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</si>
  <si>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</si>
  <si>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</si>
  <si>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</si>
  <si>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</si>
  <si>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</si>
  <si>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</si>
  <si>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</si>
  <si>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</si>
  <si>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</si>
  <si>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</si>
  <si>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</si>
  <si>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</si>
  <si>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</si>
  <si>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</si>
  <si>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</si>
  <si>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</si>
  <si>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</si>
  <si>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</si>
  <si>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</si>
  <si>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</si>
  <si>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</si>
  <si>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</si>
  <si>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</si>
  <si>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</si>
  <si>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</si>
  <si>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</si>
  <si>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</si>
  <si>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</si>
  <si>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</si>
  <si>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</si>
  <si>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</si>
  <si>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</si>
  <si>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</si>
  <si>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</si>
  <si>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</si>
  <si>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</si>
  <si>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</si>
  <si>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</si>
  <si>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</si>
  <si>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</si>
  <si>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</si>
  <si>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</si>
  <si>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</si>
  <si>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</si>
  <si>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</si>
  <si>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</si>
  <si>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</si>
  <si>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</si>
  <si>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</si>
  <si>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</si>
  <si>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</si>
  <si>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</si>
  <si>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</si>
  <si>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</si>
  <si>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</si>
  <si>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</si>
  <si>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</si>
  <si>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</si>
  <si>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</si>
  <si>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</si>
  <si>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</si>
  <si>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</si>
  <si>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</si>
  <si>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</si>
  <si>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</si>
  <si>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</si>
  <si>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</si>
  <si>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</si>
  <si>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</si>
  <si>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</si>
  <si>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</si>
  <si>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</si>
  <si>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</si>
  <si>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</si>
  <si>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</si>
  <si>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</si>
  <si>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</si>
  <si>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</si>
  <si>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</si>
  <si>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</si>
  <si>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</si>
  <si>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</si>
  <si>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</si>
  <si>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</si>
  <si>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</si>
  <si>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</si>
  <si>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</si>
  <si>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</si>
  <si>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</si>
  <si>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</si>
  <si>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</si>
  <si>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</si>
  <si>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</si>
  <si>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</si>
  <si>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</si>
  <si>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</si>
  <si>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</si>
  <si>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</si>
  <si>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</si>
  <si>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</si>
  <si>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</si>
  <si>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</si>
  <si>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</si>
  <si>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</si>
  <si>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</si>
  <si>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</si>
  <si>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</si>
  <si>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</si>
  <si>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</si>
  <si>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</si>
  <si>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</si>
  <si>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</si>
  <si>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</si>
  <si>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</si>
  <si>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</si>
  <si>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</si>
  <si>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</si>
  <si>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</si>
  <si>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</si>
  <si>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</si>
  <si>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</si>
  <si>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</si>
  <si>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</si>
  <si>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</si>
  <si>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</si>
  <si>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</si>
  <si>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</si>
  <si>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</si>
  <si>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</si>
  <si>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</si>
  <si>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</si>
  <si>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</si>
  <si>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</si>
  <si>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</si>
  <si>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</si>
  <si>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</si>
  <si>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</si>
  <si>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</si>
  <si>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</si>
  <si>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</si>
  <si>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</si>
  <si>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</si>
  <si>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</si>
  <si>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</si>
  <si>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</si>
  <si>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</si>
  <si>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</si>
  <si>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</si>
  <si>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</si>
  <si>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</si>
  <si>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</si>
  <si>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</si>
  <si>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</si>
  <si>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</si>
  <si>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</si>
  <si>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</si>
  <si>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</si>
  <si>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</si>
  <si>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</si>
  <si>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</si>
  <si>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</si>
  <si>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</si>
  <si>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</si>
  <si>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</si>
  <si>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</si>
  <si>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</si>
  <si>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</si>
  <si>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</si>
  <si>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</si>
  <si>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</si>
  <si>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</si>
  <si>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</si>
  <si>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</si>
  <si>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</si>
  <si>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</si>
  <si>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</si>
  <si>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</si>
  <si>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</si>
  <si>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</si>
  <si>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</si>
  <si>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</si>
  <si>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</si>
  <si>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</si>
  <si>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</si>
  <si>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</si>
  <si>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</si>
  <si>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</si>
  <si>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</si>
  <si>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</si>
  <si>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</si>
  <si>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</si>
  <si>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</si>
  <si>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</si>
  <si>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</si>
  <si>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</si>
  <si>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</si>
  <si>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</si>
  <si>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</si>
  <si>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</si>
  <si>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</si>
  <si>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</si>
  <si>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</si>
  <si>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</si>
  <si>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</si>
  <si>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</si>
  <si>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</si>
  <si>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</si>
  <si>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</si>
  <si>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</si>
  <si>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</si>
  <si>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</si>
  <si>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</si>
  <si>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</si>
  <si>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</si>
  <si>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</si>
  <si>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</si>
  <si>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</si>
  <si>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</si>
  <si>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</si>
  <si>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</si>
  <si>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</si>
  <si>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</si>
  <si>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</si>
  <si>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</si>
  <si>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</si>
  <si>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</si>
  <si>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</si>
  <si>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</si>
  <si>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</si>
  <si>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</si>
  <si>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</si>
  <si>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</si>
  <si>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</si>
  <si>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</si>
  <si>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</si>
  <si>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</si>
  <si>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</si>
  <si>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</si>
  <si>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</si>
  <si>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</si>
  <si>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</si>
  <si>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</si>
  <si>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</si>
  <si>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</si>
  <si>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</si>
  <si>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</si>
  <si>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</si>
  <si>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</si>
  <si>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</si>
  <si>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</si>
  <si>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</si>
  <si>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</si>
  <si>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</si>
  <si>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</si>
  <si>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</si>
  <si>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</si>
  <si>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</si>
  <si>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</si>
  <si>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</si>
  <si>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</si>
  <si>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</si>
  <si>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</si>
  <si>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</si>
  <si>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</si>
  <si>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</si>
  <si>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</si>
  <si>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</si>
  <si>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</si>
  <si>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</si>
  <si>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</si>
  <si>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</si>
  <si>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</si>
  <si>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</si>
  <si>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</si>
  <si>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</si>
  <si>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</si>
  <si>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</si>
  <si>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</si>
  <si>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</si>
  <si>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</si>
  <si>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</si>
  <si>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</si>
  <si>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</si>
  <si>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</si>
  <si>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</si>
  <si>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</si>
  <si>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</si>
  <si>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</si>
  <si>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</si>
  <si>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</si>
  <si>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</si>
  <si>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</si>
  <si>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</si>
  <si>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</si>
  <si>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</si>
  <si>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</si>
  <si>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</si>
  <si>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</si>
  <si>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</si>
  <si>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</si>
  <si>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</si>
  <si>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</si>
  <si>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</si>
  <si>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</si>
  <si>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</si>
  <si>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</si>
  <si>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</si>
  <si>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</si>
  <si>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</si>
  <si>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</si>
  <si>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</si>
  <si>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</si>
  <si>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</si>
  <si>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</si>
  <si>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</si>
  <si>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</si>
  <si>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</si>
  <si>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</si>
  <si>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</si>
  <si>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</si>
  <si>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</si>
  <si>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</si>
  <si>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</si>
  <si>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</si>
  <si>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</si>
  <si>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</si>
  <si>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</si>
  <si>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</si>
  <si>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</si>
  <si>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</si>
  <si>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</si>
  <si>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</si>
  <si>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</si>
  <si>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</si>
  <si>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</si>
  <si>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</si>
  <si>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</si>
  <si>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</si>
  <si>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</si>
  <si>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</si>
  <si>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</si>
  <si>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</si>
  <si>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</si>
  <si>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</si>
  <si>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</si>
  <si>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</si>
  <si>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</si>
  <si>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</si>
  <si>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</si>
  <si>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</si>
  <si>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</si>
  <si>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</si>
  <si>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</si>
  <si>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</si>
  <si>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</si>
  <si>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</si>
  <si>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</si>
  <si>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</si>
  <si>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</si>
  <si>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</si>
  <si>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</si>
  <si>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</si>
  <si>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</si>
  <si>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</si>
  <si>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</si>
  <si>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</si>
  <si>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</si>
  <si>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</si>
  <si>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</si>
  <si>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</si>
  <si>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</si>
  <si>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</si>
  <si>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</si>
  <si>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</si>
  <si>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</si>
  <si>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</si>
  <si>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</si>
  <si>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</si>
  <si>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</si>
  <si>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</si>
  <si>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</si>
  <si>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</si>
  <si>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</si>
  <si>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</si>
  <si>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</si>
  <si>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</si>
  <si>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</si>
  <si>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</si>
  <si>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</si>
  <si>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</si>
  <si>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</si>
  <si>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</si>
  <si>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</si>
  <si>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</si>
  <si>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</si>
  <si>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</si>
  <si>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</si>
  <si>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</si>
  <si>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</si>
  <si>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</si>
  <si>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</si>
  <si>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</si>
  <si>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</si>
  <si>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</si>
  <si>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</si>
  <si>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</si>
  <si>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</si>
  <si>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</si>
  <si>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</si>
  <si>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</si>
  <si>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</si>
  <si>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</si>
  <si>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</si>
  <si>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</si>
  <si>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</si>
  <si>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</si>
  <si>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</si>
  <si>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</si>
  <si>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</si>
  <si>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</si>
  <si>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</si>
  <si>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</si>
  <si>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</si>
  <si>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</si>
  <si>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</si>
  <si>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</si>
  <si>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</si>
  <si>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</si>
  <si>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</si>
  <si>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</si>
  <si>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</si>
  <si>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</si>
  <si>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</si>
  <si>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</si>
  <si>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</si>
  <si>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</si>
  <si>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</si>
  <si>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</si>
  <si>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</si>
  <si>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</si>
  <si>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</si>
  <si>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</si>
  <si>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</si>
  <si>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</si>
  <si>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</si>
  <si>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</si>
  <si>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</si>
  <si>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</si>
  <si>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</si>
  <si>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</si>
  <si>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</si>
  <si>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</si>
  <si>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</si>
  <si>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</si>
  <si>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</si>
  <si>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</si>
  <si>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</si>
  <si>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</si>
  <si>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</si>
  <si>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</si>
  <si>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</si>
  <si>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</si>
  <si>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</si>
  <si>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</si>
  <si>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</si>
  <si>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</si>
  <si>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</si>
  <si>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</si>
  <si>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</si>
  <si>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</si>
  <si>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</si>
  <si>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</si>
  <si>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</si>
  <si>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</si>
  <si>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</si>
  <si>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</si>
  <si>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</si>
  <si>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</si>
  <si>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</si>
  <si>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</si>
  <si>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</si>
  <si>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</si>
  <si>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</si>
  <si>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</si>
  <si>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</si>
  <si>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</si>
  <si>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</si>
  <si>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</si>
  <si>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</si>
  <si>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</si>
  <si>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</si>
  <si>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</si>
  <si>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</si>
  <si>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</si>
  <si>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</si>
  <si>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</si>
  <si>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</si>
  <si>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</si>
  <si>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</si>
  <si>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</si>
  <si>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</si>
  <si>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</si>
  <si>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</si>
  <si>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</si>
  <si>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</si>
  <si>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</si>
  <si>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</si>
  <si>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</si>
  <si>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</si>
  <si>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</si>
  <si>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</si>
  <si>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</si>
  <si>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</si>
  <si>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</si>
  <si>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</si>
  <si>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</si>
  <si>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</si>
  <si>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</si>
  <si>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</si>
  <si>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</si>
  <si>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</si>
  <si>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</si>
  <si>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</si>
  <si>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</si>
  <si>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</si>
  <si>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</si>
  <si>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</si>
  <si>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</si>
  <si>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</si>
  <si>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</si>
  <si>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</si>
  <si>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</si>
  <si>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</si>
  <si>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</si>
  <si>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</si>
  <si>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</si>
  <si>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</si>
  <si>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</si>
  <si>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</si>
  <si>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</si>
  <si>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</si>
  <si>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</si>
  <si>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</si>
  <si>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</si>
  <si>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</si>
  <si>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</si>
  <si>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</si>
  <si>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</si>
  <si>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</si>
  <si>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</si>
  <si>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</si>
  <si>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</si>
  <si>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</si>
  <si>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</si>
  <si>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</si>
  <si>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</si>
  <si>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</si>
  <si>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</si>
  <si>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</si>
  <si>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</si>
  <si>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</si>
  <si>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</si>
  <si>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</si>
  <si>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</si>
  <si>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</si>
  <si>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</si>
  <si>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</si>
  <si>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</si>
  <si>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</si>
  <si>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</si>
  <si>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</si>
  <si>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</si>
  <si>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</si>
  <si>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</si>
  <si>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</si>
  <si>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</si>
  <si>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</si>
  <si>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</si>
  <si>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</si>
  <si>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</si>
  <si>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</si>
  <si>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</si>
  <si>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</si>
  <si>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</si>
  <si>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</si>
  <si>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</si>
  <si>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</si>
  <si>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</si>
  <si>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</si>
  <si>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</si>
  <si>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</si>
  <si>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</si>
  <si>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</si>
  <si>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</si>
  <si>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</si>
  <si>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</si>
  <si>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</si>
  <si>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</si>
  <si>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</si>
  <si>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</si>
  <si>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</si>
  <si>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</si>
  <si>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</si>
  <si>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</si>
  <si>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</si>
  <si>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</si>
  <si>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</si>
  <si>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</si>
  <si>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</si>
  <si>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</si>
  <si>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</si>
  <si>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</si>
  <si>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</si>
  <si>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</si>
  <si>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</si>
  <si>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</si>
  <si>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</si>
  <si>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</si>
  <si>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</si>
  <si>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</si>
  <si>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</si>
  <si>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</si>
  <si>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</si>
  <si>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</si>
  <si>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</si>
  <si>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</si>
  <si>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</si>
  <si>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</si>
  <si>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</si>
  <si>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</si>
  <si>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</si>
  <si>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</si>
  <si>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</si>
  <si>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</si>
  <si>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</si>
  <si>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</si>
  <si>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</si>
  <si>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</si>
  <si>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</si>
  <si>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</si>
  <si>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</si>
  <si>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</si>
  <si>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</si>
  <si>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</si>
  <si>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</si>
  <si>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</si>
  <si>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</si>
  <si>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</si>
  <si>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</si>
  <si>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</si>
  <si>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</si>
  <si>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</si>
  <si>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</si>
  <si>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</si>
  <si>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</si>
  <si>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</si>
  <si>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</si>
  <si>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</si>
  <si>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</si>
  <si>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</si>
  <si>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</si>
  <si>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</si>
  <si>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</si>
  <si>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</si>
  <si>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</si>
  <si>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</si>
  <si>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</si>
  <si>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</si>
  <si>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</si>
  <si>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</si>
  <si>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</si>
  <si>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</si>
  <si>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</si>
  <si>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</si>
  <si>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</si>
  <si>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</si>
  <si>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</si>
  <si>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</si>
  <si>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</si>
  <si>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</si>
  <si>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</si>
  <si>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</si>
  <si>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</si>
  <si>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</si>
  <si>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</si>
  <si>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</si>
  <si>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</si>
  <si>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</si>
  <si>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</si>
  <si>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</si>
  <si>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</si>
  <si>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</si>
  <si>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</si>
  <si>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</si>
  <si>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</si>
  <si>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</si>
  <si>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</si>
  <si>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</si>
  <si>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</si>
  <si>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</si>
  <si>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</si>
  <si>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</si>
  <si>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</si>
  <si>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</si>
  <si>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</si>
  <si>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</si>
  <si>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</si>
  <si>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</si>
  <si>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</si>
  <si>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</si>
  <si>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</si>
  <si>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</si>
  <si>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</si>
  <si>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</si>
  <si>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</si>
  <si>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</si>
  <si>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</si>
  <si>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</si>
  <si>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</si>
  <si>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</si>
  <si>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</si>
  <si>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</si>
  <si>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</si>
  <si>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</si>
  <si>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</si>
  <si>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</si>
  <si>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</si>
  <si>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</si>
  <si>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</si>
  <si>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</si>
  <si>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</si>
  <si>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</si>
  <si>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</si>
  <si>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</si>
  <si>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</si>
  <si>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</si>
  <si>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</si>
  <si>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</si>
  <si>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</si>
  <si>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</si>
  <si>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</si>
  <si>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</si>
  <si>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</si>
  <si>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</si>
  <si>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</si>
  <si>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</si>
  <si>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</si>
  <si>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</si>
  <si>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</si>
  <si>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</si>
  <si>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</si>
  <si>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</si>
  <si>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</si>
  <si>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</si>
  <si>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</si>
  <si>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</si>
  <si>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</si>
  <si>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</si>
  <si>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</si>
  <si>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</si>
  <si>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</si>
  <si>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</si>
  <si>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</si>
  <si>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</si>
  <si>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</si>
  <si>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</si>
  <si>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</si>
  <si>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</si>
  <si>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</si>
  <si>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</si>
  <si>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</si>
  <si>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</si>
  <si>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</si>
  <si>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</si>
  <si>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</si>
  <si>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</si>
  <si>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</si>
  <si>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</si>
  <si>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</si>
  <si>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</si>
  <si>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</si>
  <si>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</si>
  <si>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</si>
  <si>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</si>
  <si>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</si>
  <si>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</si>
  <si>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</si>
  <si>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</si>
  <si>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</si>
  <si>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</si>
  <si>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</si>
  <si>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</si>
  <si>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</si>
  <si>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</si>
  <si>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</si>
  <si>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</si>
  <si>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</si>
  <si>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</si>
  <si>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</si>
  <si>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</si>
  <si>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</si>
  <si>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</si>
  <si>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</si>
  <si>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</si>
  <si>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</si>
  <si>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</si>
  <si>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</si>
  <si>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</si>
  <si>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</si>
  <si>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</si>
  <si>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</si>
  <si>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</si>
  <si>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</si>
  <si>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</si>
  <si>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</si>
  <si>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</si>
  <si>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</si>
  <si>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</si>
  <si>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</si>
  <si>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</si>
  <si>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</si>
  <si>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</si>
  <si>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</si>
  <si>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</si>
  <si>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</si>
  <si>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</si>
  <si>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</si>
  <si>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</si>
  <si>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</si>
  <si>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</si>
  <si>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</si>
  <si>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</si>
  <si>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</si>
  <si>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</si>
  <si>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</si>
  <si>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</si>
  <si>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</si>
  <si>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</si>
  <si>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</si>
  <si>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</si>
  <si>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</si>
  <si>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</si>
  <si>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</si>
  <si>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</si>
  <si>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</si>
  <si>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</si>
  <si>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</si>
  <si>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</si>
  <si>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</si>
  <si>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</si>
  <si>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</si>
  <si>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</si>
  <si>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</si>
  <si>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</si>
  <si>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</si>
  <si>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</si>
  <si>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</si>
  <si>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</si>
  <si>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</si>
  <si>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</si>
  <si>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</si>
  <si>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</si>
  <si>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</si>
  <si>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</si>
  <si>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</si>
  <si>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</si>
  <si>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</si>
  <si>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</si>
  <si>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</si>
  <si>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</si>
  <si>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</si>
  <si>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</si>
  <si>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</si>
  <si>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</si>
  <si>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</si>
  <si>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</si>
  <si>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</si>
  <si>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</si>
  <si>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</si>
  <si>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</si>
  <si>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</si>
  <si>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</si>
  <si>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</si>
  <si>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</si>
  <si>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</si>
  <si>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</si>
  <si>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</si>
  <si>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</si>
  <si>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</si>
  <si>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</si>
  <si>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</si>
  <si>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</si>
  <si>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</si>
  <si>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</si>
  <si>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</si>
  <si>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</si>
  <si>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</si>
  <si>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</si>
  <si>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</si>
  <si>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</si>
  <si>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</si>
  <si>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</si>
  <si>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</si>
  <si>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</si>
  <si>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</si>
  <si>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</si>
  <si>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</si>
  <si>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</si>
  <si>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</si>
  <si>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</si>
  <si>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</si>
  <si>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</si>
  <si>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</si>
  <si>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</si>
  <si>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</si>
  <si>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</si>
  <si>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</si>
  <si>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</si>
  <si>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</si>
  <si>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</si>
  <si>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</si>
  <si>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</si>
  <si>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</si>
  <si>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</si>
  <si>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</si>
  <si>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</si>
  <si>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</si>
  <si>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</si>
  <si>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</si>
  <si>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</si>
  <si>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</si>
  <si>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</si>
  <si>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</si>
  <si>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</si>
  <si>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</si>
  <si>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</si>
  <si>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</si>
  <si>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</si>
  <si>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</si>
  <si>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</si>
  <si>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</si>
  <si>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</si>
  <si>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</si>
  <si>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</si>
  <si>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</si>
  <si>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</si>
  <si>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</si>
  <si>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</si>
  <si>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</si>
  <si>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</si>
  <si>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</si>
  <si>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</si>
  <si>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</si>
  <si>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</si>
  <si>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</si>
  <si>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</si>
  <si>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</si>
  <si>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</si>
  <si>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</si>
  <si>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</si>
  <si>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</si>
  <si>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</si>
  <si>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</si>
  <si>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</si>
  <si>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</si>
  <si>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</si>
  <si>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</si>
  <si>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</si>
  <si>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</si>
  <si>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</si>
  <si>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</si>
  <si>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</si>
  <si>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</si>
  <si>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</si>
  <si>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</si>
  <si>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</si>
  <si>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</si>
  <si>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</si>
  <si>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</si>
  <si>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</si>
  <si>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</si>
  <si>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</si>
  <si>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</si>
  <si>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</si>
  <si>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</si>
  <si>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</si>
  <si>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</si>
  <si>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</si>
  <si>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</si>
  <si>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</si>
  <si>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</si>
  <si>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</si>
  <si>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</si>
  <si>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</si>
  <si>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</si>
  <si>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</si>
  <si>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</si>
  <si>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</si>
  <si>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</si>
  <si>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</si>
  <si>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</si>
  <si>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</si>
  <si>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</si>
  <si>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</si>
  <si>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</si>
  <si>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</si>
  <si>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</si>
  <si>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</si>
  <si>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</si>
  <si>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</si>
  <si>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</si>
  <si>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</si>
  <si>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</si>
  <si>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</si>
  <si>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</si>
  <si>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</si>
  <si>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</si>
  <si>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</si>
  <si>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</si>
  <si>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</si>
  <si>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</si>
  <si>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</si>
  <si>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</si>
  <si>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</si>
  <si>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</si>
  <si>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</si>
  <si>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</si>
  <si>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</si>
  <si>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</si>
  <si>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</si>
  <si>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</si>
  <si>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</si>
  <si>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</si>
  <si>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</si>
  <si>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</si>
  <si>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</si>
  <si>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</si>
  <si>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</si>
  <si>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</si>
  <si>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</si>
  <si>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</si>
  <si>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</si>
  <si>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</si>
  <si>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</si>
  <si>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</si>
  <si>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</si>
  <si>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</si>
  <si>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</si>
  <si>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</si>
  <si>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</si>
  <si>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</si>
  <si>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</si>
  <si>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</si>
  <si>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</si>
  <si>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</si>
  <si>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</si>
  <si>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</si>
  <si>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</si>
  <si>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</si>
  <si>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</si>
  <si>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</si>
  <si>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</si>
  <si>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</si>
  <si>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</si>
  <si>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</si>
  <si>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</si>
  <si>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</si>
  <si>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</si>
  <si>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</si>
  <si>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</si>
  <si>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</si>
  <si>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</si>
  <si>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</si>
  <si>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</si>
  <si>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</si>
  <si>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</si>
  <si>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</si>
  <si>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</si>
  <si>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</si>
  <si>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</si>
  <si>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</si>
  <si>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</si>
  <si>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</si>
  <si>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</si>
  <si>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</si>
  <si>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</si>
  <si>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</si>
  <si>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</si>
  <si>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</si>
  <si>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</si>
  <si>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</si>
  <si>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</si>
  <si>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</si>
  <si>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</si>
  <si>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</si>
  <si>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</si>
  <si>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</si>
  <si>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</si>
  <si>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</si>
  <si>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</si>
  <si>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</si>
  <si>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</si>
  <si>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</si>
  <si>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</si>
  <si>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</si>
  <si>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</si>
  <si>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</si>
  <si>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</si>
  <si>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</si>
  <si>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</si>
  <si>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</si>
  <si>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</si>
  <si>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</si>
  <si>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</si>
  <si>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</si>
  <si>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</si>
  <si>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</si>
  <si>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</si>
  <si>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</si>
  <si>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</si>
  <si>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</si>
  <si>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</si>
  <si>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</si>
  <si>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</si>
  <si>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</si>
  <si>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</si>
  <si>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</si>
  <si>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</si>
  <si>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</si>
  <si>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</si>
  <si>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</si>
  <si>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</si>
  <si>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</si>
  <si>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</si>
  <si>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</si>
  <si>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</si>
  <si>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</si>
  <si>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</si>
  <si>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</si>
  <si>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</si>
  <si>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</si>
  <si>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</si>
  <si>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</si>
  <si>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</si>
  <si>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</si>
  <si>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</si>
  <si>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</si>
  <si>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</si>
  <si>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</si>
  <si>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</si>
  <si>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</si>
  <si>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</si>
  <si>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</si>
  <si>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</si>
  <si>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</si>
  <si>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</si>
  <si>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</si>
  <si>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</si>
  <si>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</si>
  <si>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</si>
  <si>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</si>
  <si>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</si>
  <si>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</si>
  <si>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</si>
  <si>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</si>
  <si>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</si>
  <si>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</si>
  <si>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</si>
  <si>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</si>
  <si>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</si>
  <si>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</si>
  <si>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</si>
  <si>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</si>
  <si>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</si>
  <si>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</si>
  <si>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</si>
  <si>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</si>
  <si>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</si>
  <si>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</si>
  <si>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</si>
  <si>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</si>
  <si>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</si>
  <si>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</si>
  <si>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</si>
  <si>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</si>
  <si>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</si>
  <si>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</si>
  <si>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</si>
  <si>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</si>
  <si>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</si>
  <si>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</si>
  <si>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</si>
  <si>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</si>
  <si>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</si>
  <si>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</si>
  <si>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</si>
  <si>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</si>
  <si>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</si>
  <si>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</si>
  <si>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</si>
  <si>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</si>
  <si>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</si>
  <si>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</si>
  <si>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</si>
  <si>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</si>
  <si>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</si>
  <si>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</si>
  <si>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</si>
  <si>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</si>
  <si>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</si>
  <si>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</si>
  <si>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</si>
  <si>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</si>
  <si>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</si>
  <si>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</si>
  <si>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</si>
  <si>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</si>
  <si>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</si>
  <si>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</si>
  <si>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</si>
  <si>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</si>
  <si>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</si>
  <si>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</si>
  <si>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</si>
  <si>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</si>
  <si>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</si>
  <si>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</si>
  <si>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</si>
  <si>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</si>
  <si>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</si>
  <si>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</si>
  <si>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</si>
  <si>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</si>
  <si>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</si>
  <si>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</si>
  <si>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</si>
  <si>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</si>
  <si>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</si>
  <si>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</si>
  <si>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</si>
  <si>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</si>
  <si>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</si>
  <si>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</si>
  <si>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</si>
  <si>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</si>
  <si>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</si>
  <si>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</si>
  <si>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</si>
  <si>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</si>
  <si>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</si>
  <si>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</si>
  <si>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</si>
  <si>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</si>
  <si>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</si>
  <si>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</si>
  <si>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</si>
  <si>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</si>
  <si>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</si>
  <si>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</si>
  <si>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</si>
  <si>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</si>
  <si>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</si>
  <si>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</si>
  <si>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</si>
  <si>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</si>
  <si>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</si>
  <si>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</si>
  <si>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</si>
  <si>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</si>
  <si>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</si>
  <si>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</si>
  <si>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</si>
  <si>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</si>
  <si>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</si>
  <si>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</si>
  <si>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</si>
  <si>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</si>
  <si>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</si>
  <si>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</si>
  <si>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</si>
  <si>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</si>
  <si>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</si>
  <si>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</si>
  <si>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</si>
  <si>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</si>
  <si>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</si>
  <si>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</si>
  <si>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</si>
  <si>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</si>
  <si>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</si>
  <si>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</si>
  <si>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</si>
  <si>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</si>
  <si>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</si>
  <si>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</si>
  <si>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</si>
  <si>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</si>
  <si>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</si>
  <si>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</si>
  <si>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</si>
  <si>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</si>
  <si>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</si>
  <si>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</si>
  <si>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</si>
  <si>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</si>
  <si>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</si>
  <si>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</si>
  <si>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</si>
  <si>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</si>
  <si>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</si>
  <si>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</si>
  <si>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</si>
  <si>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</si>
  <si>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</si>
  <si>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</si>
  <si>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</si>
  <si>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</si>
  <si>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</si>
  <si>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</si>
  <si>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</si>
  <si>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</si>
  <si>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</si>
  <si>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</si>
  <si>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</si>
  <si>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</si>
  <si>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</si>
  <si>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</si>
  <si>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</si>
  <si>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</si>
  <si>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</si>
  <si>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</si>
  <si>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</si>
  <si>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</si>
  <si>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</si>
  <si>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</si>
  <si>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</si>
  <si>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</si>
  <si>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</si>
  <si>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</si>
  <si>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</si>
  <si>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</si>
  <si>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</si>
  <si>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</si>
  <si>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</si>
  <si>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</si>
  <si>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</si>
  <si>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</si>
  <si>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</si>
  <si>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</si>
  <si>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</si>
  <si>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</si>
  <si>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</si>
  <si>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</si>
  <si>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</si>
  <si>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</si>
  <si>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</si>
  <si>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</si>
  <si>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</si>
  <si>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</si>
  <si>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</si>
  <si>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</si>
  <si>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</si>
  <si>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</si>
  <si>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</si>
  <si>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</si>
  <si>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</si>
  <si>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</si>
  <si>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</si>
  <si>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</si>
  <si>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</si>
  <si>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</si>
  <si>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</si>
  <si>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</si>
  <si>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</si>
  <si>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</si>
  <si>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</si>
  <si>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</si>
  <si>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</si>
  <si>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</si>
  <si>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</si>
  <si>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</si>
  <si>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</si>
  <si>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</si>
  <si>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</si>
  <si>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</si>
  <si>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</si>
  <si>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</si>
  <si>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</si>
  <si>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</si>
  <si>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</si>
  <si>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</si>
  <si>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</si>
  <si>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</si>
  <si>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</si>
  <si>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</si>
  <si>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</si>
  <si>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</si>
  <si>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</si>
  <si>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</si>
  <si>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</si>
  <si>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</si>
  <si>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</si>
  <si>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</si>
  <si>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</si>
  <si>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</si>
  <si>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</si>
  <si>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</si>
  <si>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</si>
  <si>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</si>
  <si>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</si>
  <si>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</si>
  <si>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</si>
  <si>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</si>
  <si>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</si>
  <si>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</si>
  <si>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</si>
  <si>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</si>
  <si>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</si>
  <si>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</si>
  <si>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</si>
  <si>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</si>
  <si>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</si>
  <si>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</si>
  <si>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</si>
  <si>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</si>
  <si>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</si>
  <si>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</si>
  <si>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</si>
  <si>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</si>
  <si>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</si>
  <si>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</si>
  <si>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</si>
  <si>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</si>
  <si>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</si>
  <si>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</si>
  <si>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</si>
  <si>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</si>
  <si>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</si>
  <si>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</si>
  <si>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</si>
  <si>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</si>
  <si>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</si>
  <si>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</si>
  <si>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</si>
  <si>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</si>
  <si>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</si>
  <si>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</si>
  <si>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</si>
  <si>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</si>
  <si>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</si>
  <si>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</si>
  <si>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</si>
  <si>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</si>
  <si>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</si>
  <si>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</si>
  <si>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</si>
  <si>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</si>
  <si>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</si>
  <si>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</si>
  <si>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</si>
  <si>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</si>
  <si>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</si>
  <si>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</si>
  <si>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</si>
  <si>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</si>
  <si>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</si>
  <si>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</si>
  <si>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</si>
  <si>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</si>
  <si>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</si>
  <si>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</si>
  <si>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</si>
  <si>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</si>
  <si>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</si>
  <si>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</si>
  <si>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</si>
  <si>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</si>
  <si>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</si>
  <si>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</si>
  <si>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</si>
  <si>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</si>
  <si>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</si>
  <si>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</si>
  <si>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</si>
  <si>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</si>
  <si>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</si>
  <si>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</si>
  <si>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</si>
  <si>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</si>
  <si>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</si>
  <si>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</si>
  <si>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</si>
  <si>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</si>
  <si>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</si>
  <si>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</si>
  <si>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</si>
  <si>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</si>
  <si>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</si>
  <si>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</si>
  <si>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</si>
  <si>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</si>
  <si>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</si>
  <si>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</si>
  <si>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</si>
  <si>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</si>
  <si>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</si>
  <si>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</si>
  <si>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</si>
  <si>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</si>
  <si>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</si>
  <si>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</si>
  <si>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</si>
  <si>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</si>
  <si>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</si>
  <si>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</si>
  <si>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</si>
  <si>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</si>
  <si>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</si>
  <si>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</si>
  <si>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</si>
  <si>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</si>
  <si>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</si>
  <si>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</si>
  <si>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</si>
  <si>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</si>
  <si>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</si>
  <si>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</si>
  <si>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</si>
  <si>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</si>
  <si>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</si>
  <si>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</si>
  <si>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</si>
  <si>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</si>
  <si>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</si>
  <si>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</si>
  <si>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</si>
  <si>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</si>
  <si>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</si>
  <si>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</si>
  <si>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</si>
  <si>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</si>
  <si>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</si>
  <si>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</si>
  <si>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</si>
  <si>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</si>
  <si>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</si>
  <si>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</si>
  <si>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</si>
  <si>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</si>
  <si>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</si>
  <si>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</si>
  <si>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</si>
  <si>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</si>
  <si>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</si>
  <si>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</si>
  <si>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</si>
  <si>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</si>
  <si>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</si>
  <si>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</si>
  <si>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</si>
  <si>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</si>
  <si>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</si>
  <si>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</si>
  <si>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</si>
  <si>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</si>
  <si>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</si>
  <si>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</si>
  <si>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</si>
  <si>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</si>
  <si>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</si>
  <si>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</si>
  <si>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</si>
  <si>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</si>
  <si>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</si>
  <si>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</si>
  <si>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</si>
  <si>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</si>
  <si>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</si>
  <si>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</si>
  <si>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</si>
  <si>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</si>
  <si>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</si>
  <si>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</si>
  <si>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</si>
  <si>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</si>
  <si>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</si>
  <si>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</si>
  <si>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</si>
  <si>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</si>
  <si>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</si>
  <si>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</si>
  <si>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</si>
  <si>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</si>
  <si>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</si>
  <si>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</si>
  <si>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</si>
  <si>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</si>
  <si>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</si>
  <si>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</si>
  <si>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</si>
  <si>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</si>
  <si>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</si>
  <si>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</si>
  <si>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</si>
  <si>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</si>
  <si>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</si>
  <si>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</si>
  <si>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</si>
  <si>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</si>
  <si>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</si>
  <si>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</si>
  <si>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</si>
  <si>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</si>
  <si>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</si>
  <si>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</si>
  <si>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</si>
  <si>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</si>
  <si>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</si>
  <si>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</si>
  <si>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</si>
  <si>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</si>
  <si>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</si>
  <si>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</si>
  <si>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</si>
  <si>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</si>
  <si>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</si>
  <si>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</si>
  <si>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</si>
  <si>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</si>
  <si>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</si>
  <si>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</si>
  <si>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</si>
  <si>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</si>
  <si>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</si>
  <si>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</si>
  <si>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</si>
  <si>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</si>
  <si>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</si>
  <si>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</si>
  <si>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</si>
  <si>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</si>
  <si>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</si>
  <si>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</si>
  <si>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</si>
  <si>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</si>
  <si>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</si>
  <si>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</si>
  <si>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</si>
  <si>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</si>
  <si>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</si>
  <si>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</si>
  <si>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</si>
  <si>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</si>
  <si>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</si>
  <si>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</si>
  <si>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</si>
  <si>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</si>
  <si>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</si>
  <si>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</si>
  <si>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</si>
  <si>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</si>
  <si>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</si>
  <si>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</si>
  <si>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</si>
  <si>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</si>
  <si>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</si>
  <si>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</si>
  <si>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</si>
  <si>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</si>
  <si>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</si>
  <si>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</si>
  <si>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</si>
  <si>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</si>
  <si>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</si>
  <si>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</si>
  <si>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</si>
  <si>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</si>
  <si>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</si>
  <si>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</si>
  <si>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</si>
  <si>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</si>
  <si>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</si>
  <si>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</si>
  <si>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</si>
  <si>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</si>
  <si>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</si>
  <si>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</si>
  <si>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</si>
  <si>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</si>
  <si>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</si>
  <si>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</si>
  <si>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</si>
  <si>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</si>
  <si>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</si>
  <si>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</si>
  <si>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</si>
  <si>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</si>
  <si>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</si>
  <si>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</si>
  <si>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</si>
  <si>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</si>
  <si>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</si>
  <si>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</si>
  <si>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</si>
  <si>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</si>
  <si>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</si>
  <si>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</si>
  <si>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</si>
  <si>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</si>
  <si>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</si>
  <si>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</si>
  <si>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</si>
  <si>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</si>
  <si>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</si>
  <si>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</si>
  <si>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</si>
  <si>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</si>
  <si>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</si>
  <si>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</si>
  <si>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</si>
  <si>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</si>
  <si>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</si>
  <si>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</si>
  <si>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</si>
  <si>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</si>
  <si>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</si>
  <si>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</si>
  <si>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</si>
  <si>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</si>
  <si>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</si>
  <si>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</si>
  <si>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</si>
  <si>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</si>
  <si>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</si>
  <si>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</si>
  <si>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</si>
  <si>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</si>
  <si>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</si>
  <si>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</si>
  <si>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</si>
  <si>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</si>
  <si>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</si>
  <si>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</si>
  <si>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</si>
  <si>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</si>
  <si>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</si>
  <si>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</si>
  <si>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</si>
  <si>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</si>
  <si>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</si>
  <si>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</si>
  <si>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</si>
  <si>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</si>
  <si>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</si>
  <si>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</si>
  <si>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</si>
  <si>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</si>
  <si>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</si>
  <si>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</si>
  <si>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</si>
  <si>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</si>
  <si>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</si>
  <si>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</si>
  <si>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</si>
  <si>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</si>
  <si>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</si>
  <si>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</si>
  <si>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</si>
  <si>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</si>
  <si>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</si>
  <si>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</si>
  <si>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</si>
  <si>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</si>
  <si>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</si>
  <si>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</si>
  <si>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</si>
  <si>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</si>
  <si>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</si>
  <si>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</si>
  <si>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</si>
  <si>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</si>
  <si>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</si>
  <si>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</si>
  <si>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</si>
  <si>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</si>
  <si>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</si>
  <si>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</si>
  <si>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</si>
  <si>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</si>
  <si>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</si>
  <si>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</si>
  <si>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</si>
  <si>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</si>
  <si>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</si>
  <si>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</si>
  <si>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</si>
  <si>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</si>
  <si>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</si>
  <si>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</si>
  <si>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</si>
  <si>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</si>
  <si>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</si>
  <si>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</si>
  <si>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</si>
  <si>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</si>
  <si>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</si>
  <si>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</si>
  <si>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</si>
  <si>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</si>
  <si>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</si>
  <si>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</si>
  <si>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</si>
  <si>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</si>
  <si>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</si>
  <si>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</si>
  <si>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</si>
  <si>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</si>
  <si>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</si>
  <si>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</si>
  <si>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</si>
  <si>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</si>
  <si>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</si>
  <si>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</si>
  <si>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</si>
  <si>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</si>
  <si>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</si>
  <si>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</si>
  <si>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</si>
  <si>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</si>
  <si>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</si>
  <si>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</si>
  <si>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</si>
  <si>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</si>
  <si>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</si>
  <si>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</si>
  <si>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</si>
  <si>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</si>
  <si>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</si>
  <si>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</si>
  <si>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</si>
  <si>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</si>
  <si>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</si>
  <si>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</si>
  <si>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</si>
  <si>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</si>
  <si>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</si>
  <si>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</si>
  <si>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</si>
  <si>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</si>
  <si>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</si>
  <si>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</si>
  <si>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</si>
  <si>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</si>
  <si>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</si>
  <si>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</si>
  <si>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</si>
  <si>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</si>
  <si>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</si>
  <si>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</si>
  <si>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</si>
  <si>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</si>
  <si>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</si>
  <si>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</si>
  <si>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</si>
  <si>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</si>
  <si>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</si>
  <si>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</si>
  <si>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</si>
  <si>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</si>
  <si>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</si>
  <si>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</si>
  <si>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</si>
  <si>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</si>
  <si>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</si>
  <si>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</si>
  <si>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</si>
  <si>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</si>
  <si>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</si>
  <si>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</si>
  <si>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</si>
  <si>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</si>
  <si>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</si>
  <si>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</si>
  <si>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</si>
  <si>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</si>
  <si>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</si>
  <si>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</si>
  <si>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</si>
  <si>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</si>
  <si>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</si>
  <si>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</si>
  <si>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</si>
  <si>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</si>
  <si>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</si>
  <si>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</si>
  <si>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</si>
  <si>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</si>
  <si>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</si>
  <si>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</si>
  <si>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</si>
  <si>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</si>
  <si>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</si>
  <si>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</si>
  <si>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</si>
  <si>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</si>
  <si>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</si>
  <si>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</si>
  <si>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</si>
  <si>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</si>
  <si>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</si>
  <si>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</si>
  <si>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</si>
  <si>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</si>
  <si>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</si>
  <si>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</si>
  <si>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</si>
  <si>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</si>
  <si>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</si>
  <si>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</si>
  <si>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</si>
  <si>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</si>
  <si>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</si>
  <si>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</si>
  <si>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</si>
  <si>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</si>
  <si>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</si>
  <si>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</si>
  <si>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</si>
  <si>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</si>
  <si>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</si>
  <si>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</si>
  <si>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</si>
  <si>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</si>
  <si>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</si>
  <si>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</si>
  <si>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</si>
  <si>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</si>
  <si>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</si>
  <si>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</si>
  <si>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</si>
  <si>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</si>
  <si>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</si>
  <si>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</si>
  <si>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</si>
  <si>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</si>
  <si>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</si>
  <si>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</si>
  <si>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</si>
  <si>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</si>
  <si>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</si>
  <si>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</si>
  <si>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</si>
  <si>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</si>
  <si>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</si>
  <si>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</si>
  <si>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</si>
  <si>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</si>
  <si>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</si>
  <si>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</si>
  <si>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</si>
  <si>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</si>
  <si>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</si>
  <si>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</si>
  <si>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</si>
  <si>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</si>
  <si>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</si>
  <si>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</si>
  <si>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</si>
  <si>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</si>
  <si>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</si>
  <si>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</si>
  <si>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</si>
  <si>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</si>
  <si>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</si>
  <si>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</si>
  <si>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</si>
  <si>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</si>
  <si>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</si>
  <si>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</si>
  <si>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</si>
  <si>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</si>
  <si>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</si>
  <si>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</si>
  <si>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</si>
  <si>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</si>
  <si>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</si>
  <si>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</si>
  <si>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</si>
  <si>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</si>
  <si>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</si>
  <si>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</si>
  <si>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</si>
  <si>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</si>
  <si>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</si>
  <si>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</si>
  <si>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</si>
  <si>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</si>
  <si>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</si>
  <si>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</si>
  <si>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</si>
  <si>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</si>
  <si>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</si>
  <si>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</si>
  <si>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</si>
  <si>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</si>
  <si>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</si>
  <si>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</si>
  <si>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</si>
  <si>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</si>
  <si>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</si>
  <si>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</si>
  <si>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</si>
  <si>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</si>
  <si>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</si>
  <si>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</si>
  <si>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</si>
  <si>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</si>
  <si>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</si>
  <si>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</si>
  <si>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</si>
  <si>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</si>
  <si>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</si>
  <si>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</si>
  <si>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</si>
  <si>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</si>
  <si>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</si>
  <si>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</si>
  <si>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</si>
  <si>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</si>
  <si>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</si>
  <si>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</si>
  <si>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</si>
  <si>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</si>
  <si>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</si>
  <si>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</si>
  <si>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</si>
  <si>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</si>
  <si>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</si>
  <si>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</si>
  <si>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</si>
  <si>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</si>
  <si>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</si>
  <si>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</si>
  <si>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</si>
  <si>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</si>
  <si>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</si>
  <si>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</si>
  <si>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</si>
  <si>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</si>
  <si>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</si>
  <si>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</si>
  <si>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</si>
  <si>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</si>
  <si>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</si>
  <si>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</si>
  <si>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</si>
  <si>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</si>
  <si>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</si>
  <si>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</si>
  <si>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</si>
  <si>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</si>
  <si>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</si>
  <si>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</si>
  <si>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</si>
  <si>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</si>
  <si>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</si>
  <si>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</si>
  <si>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</si>
  <si>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</si>
  <si>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</si>
  <si>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</si>
  <si>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</si>
  <si>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</si>
  <si>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</si>
  <si>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</si>
  <si>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</si>
  <si>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</si>
  <si>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</si>
  <si>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</si>
  <si>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</si>
  <si>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</si>
  <si>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</si>
  <si>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</si>
  <si>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</si>
  <si>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</si>
  <si>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</si>
  <si>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</si>
  <si>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</si>
  <si>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</si>
  <si>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</si>
  <si>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</si>
  <si>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</si>
  <si>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</si>
  <si>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</si>
  <si>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</si>
  <si>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</si>
  <si>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</si>
  <si>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</si>
  <si>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</si>
  <si>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</si>
  <si>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</si>
  <si>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</si>
  <si>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</si>
  <si>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</si>
  <si>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</si>
  <si>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</si>
  <si>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</si>
  <si>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</si>
  <si>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</si>
  <si>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</si>
  <si>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</si>
  <si>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</si>
  <si>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</si>
  <si>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</si>
  <si>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</si>
  <si>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</si>
  <si>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</si>
  <si>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</si>
  <si>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</si>
  <si>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</si>
  <si>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</si>
  <si>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</si>
  <si>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</si>
  <si>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</si>
  <si>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</si>
  <si>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</si>
  <si>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</si>
  <si>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</si>
  <si>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</si>
  <si>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</si>
  <si>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</si>
  <si>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</si>
  <si>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</si>
  <si>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</si>
  <si>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</si>
  <si>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</si>
  <si>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</si>
  <si>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</si>
  <si>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</si>
  <si>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</si>
  <si>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</si>
  <si>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</si>
  <si>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</si>
  <si>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</si>
  <si>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</si>
  <si>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</si>
  <si>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</si>
  <si>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</si>
  <si>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</si>
  <si>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</si>
  <si>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</si>
  <si>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</si>
  <si>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</si>
  <si>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</si>
  <si>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</si>
  <si>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</si>
  <si>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</si>
  <si>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</si>
  <si>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</si>
  <si>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</si>
  <si>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</si>
  <si>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</si>
  <si>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</si>
  <si>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</si>
  <si>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</si>
  <si>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</si>
  <si>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</si>
  <si>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</si>
  <si>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</si>
  <si>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</si>
  <si>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</si>
  <si>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</si>
  <si>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</si>
  <si>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</si>
  <si>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</si>
  <si>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</si>
  <si>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</si>
  <si>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</si>
  <si>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</si>
  <si>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</si>
  <si>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</si>
  <si>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</si>
  <si>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</si>
  <si>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</si>
  <si>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</si>
  <si>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</si>
  <si>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</si>
  <si>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</si>
  <si>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</si>
  <si>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</si>
  <si>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</si>
  <si>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</si>
  <si>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</si>
  <si>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</si>
  <si>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</si>
  <si>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</si>
  <si>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</si>
  <si>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</si>
  <si>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</si>
  <si>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</si>
  <si>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</si>
  <si>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</si>
  <si>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</si>
  <si>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</si>
  <si>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</si>
  <si>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</si>
  <si>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</si>
  <si>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</si>
  <si>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</si>
  <si>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</si>
  <si>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</si>
  <si>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</si>
  <si>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</si>
  <si>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</si>
  <si>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</si>
  <si>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</si>
  <si>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</si>
  <si>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</si>
  <si>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</si>
  <si>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</si>
  <si>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</si>
  <si>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</si>
  <si>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</si>
  <si>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</si>
  <si>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</si>
  <si>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</si>
  <si>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</si>
  <si>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</si>
  <si>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</si>
  <si>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</si>
  <si>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</si>
  <si>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</si>
  <si>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</si>
  <si>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</si>
  <si>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</si>
  <si>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</si>
  <si>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</si>
  <si>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</si>
  <si>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</si>
  <si>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</si>
  <si>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</si>
  <si>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</si>
  <si>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</si>
  <si>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</si>
  <si>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</si>
  <si>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</si>
  <si>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</si>
  <si>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</si>
  <si>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</si>
  <si>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</si>
  <si>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</si>
  <si>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</si>
  <si>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</si>
  <si>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</si>
  <si>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</si>
  <si>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</si>
  <si>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</si>
  <si>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</si>
  <si>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</si>
  <si>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</si>
  <si>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</si>
  <si>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</si>
  <si>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</si>
  <si>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</si>
  <si>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</si>
  <si>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</si>
  <si>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</si>
  <si>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</si>
  <si>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</si>
  <si>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</si>
  <si>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</si>
  <si>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</si>
  <si>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</si>
  <si>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</si>
  <si>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</si>
  <si>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</si>
  <si>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</si>
  <si>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</si>
  <si>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</si>
  <si>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</si>
  <si>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</si>
  <si>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</si>
  <si>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</si>
  <si>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</si>
  <si>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</si>
  <si>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</si>
  <si>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</si>
  <si>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</si>
  <si>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</si>
  <si>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</si>
  <si>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</si>
  <si>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</si>
  <si>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</si>
  <si>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</si>
  <si>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</si>
  <si>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</si>
  <si>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</si>
  <si>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</si>
  <si>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</si>
  <si>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</si>
  <si>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</si>
  <si>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</si>
  <si>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</si>
  <si>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</si>
  <si>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</si>
  <si>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</si>
  <si>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</si>
  <si>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</si>
  <si>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</si>
  <si>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</si>
  <si>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</si>
  <si>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</si>
  <si>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</si>
  <si>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</si>
  <si>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</si>
  <si>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</si>
  <si>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</si>
  <si>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</si>
  <si>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</si>
  <si>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</si>
  <si>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</si>
  <si>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</si>
  <si>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</si>
  <si>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</si>
  <si>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</si>
  <si>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</si>
  <si>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</si>
  <si>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</si>
  <si>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</si>
  <si>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</si>
  <si>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</si>
  <si>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</si>
  <si>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</si>
  <si>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</si>
  <si>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</si>
  <si>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</si>
  <si>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</si>
  <si>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</si>
  <si>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</si>
  <si>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</si>
  <si>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</si>
  <si>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</si>
  <si>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</si>
  <si>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</si>
  <si>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</si>
  <si>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</si>
  <si>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</si>
  <si>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</si>
  <si>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</si>
  <si>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</si>
  <si>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</si>
  <si>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</si>
  <si>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</si>
  <si>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</si>
  <si>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</si>
  <si>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</si>
  <si>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</si>
  <si>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</si>
  <si>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</si>
  <si>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</si>
  <si>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</si>
  <si>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</si>
  <si>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</si>
  <si>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</si>
  <si>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</si>
  <si>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</si>
  <si>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</si>
  <si>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</si>
  <si>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</si>
  <si>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</si>
  <si>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</si>
  <si>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</si>
  <si>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</si>
  <si>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</si>
  <si>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</si>
  <si>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</si>
  <si>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</si>
  <si>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</si>
  <si>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</si>
  <si>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</si>
  <si>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</si>
  <si>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</si>
  <si>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</si>
  <si>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</si>
  <si>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</si>
  <si>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</si>
  <si>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</si>
  <si>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</si>
  <si>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</si>
  <si>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</si>
  <si>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</si>
  <si>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</si>
  <si>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</si>
  <si>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</si>
  <si>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</si>
  <si>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</si>
  <si>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</si>
  <si>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</si>
  <si>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</si>
  <si>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</si>
  <si>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</si>
  <si>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</si>
  <si>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</si>
  <si>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</si>
  <si>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</si>
  <si>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</si>
  <si>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</si>
  <si>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</si>
  <si>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</si>
  <si>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</si>
  <si>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</si>
  <si>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</si>
  <si>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</si>
  <si>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</si>
  <si>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</si>
  <si>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</si>
  <si>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</si>
  <si>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</si>
  <si>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</si>
  <si>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</si>
  <si>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</si>
  <si>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</si>
  <si>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</si>
  <si>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</si>
  <si>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</si>
  <si>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</si>
  <si>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</si>
  <si>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</si>
  <si>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</si>
  <si>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</si>
  <si>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</si>
  <si>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</si>
  <si>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</si>
  <si>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</si>
  <si>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</si>
  <si>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</si>
  <si>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</si>
  <si>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</si>
  <si>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</si>
  <si>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</si>
  <si>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</si>
  <si>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</si>
  <si>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</si>
  <si>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</si>
  <si>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</si>
  <si>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</si>
  <si>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</si>
  <si>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</si>
  <si>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</si>
  <si>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</si>
  <si>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</si>
  <si>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</si>
  <si>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</si>
  <si>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</si>
  <si>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</si>
  <si>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</si>
  <si>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</si>
  <si>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</si>
  <si>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</si>
  <si>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</si>
  <si>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</si>
  <si>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</si>
  <si>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</si>
  <si>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</si>
  <si>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</si>
  <si>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</si>
  <si>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</si>
  <si>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</si>
  <si>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</si>
  <si>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</si>
  <si>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</si>
  <si>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</si>
  <si>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</si>
  <si>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</si>
  <si>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</si>
  <si>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</si>
  <si>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</si>
  <si>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</si>
  <si>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</si>
  <si>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</si>
  <si>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</si>
  <si>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</si>
  <si>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</si>
  <si>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</si>
  <si>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</si>
  <si>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</si>
  <si>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</si>
  <si>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</si>
  <si>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</si>
  <si>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</si>
  <si>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</si>
  <si>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</si>
  <si>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</si>
  <si>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</si>
  <si>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</si>
  <si>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</si>
  <si>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</si>
  <si>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</si>
  <si>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</si>
  <si>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</si>
  <si>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</si>
  <si>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</si>
  <si>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</si>
  <si>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</si>
  <si>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</si>
  <si>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</si>
  <si>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</si>
  <si>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</si>
  <si>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</si>
  <si>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</si>
  <si>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</si>
  <si>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</si>
  <si>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</si>
  <si>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</si>
  <si>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</si>
  <si>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</si>
  <si>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</si>
  <si>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</si>
  <si>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</si>
  <si>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</si>
  <si>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</si>
  <si>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</si>
  <si>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</si>
  <si>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</si>
  <si>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</si>
  <si>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</si>
  <si>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</si>
  <si>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</si>
  <si>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</si>
  <si>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</si>
  <si>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</si>
  <si>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</si>
  <si>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</si>
  <si>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</si>
  <si>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</si>
  <si>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</si>
  <si>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</si>
  <si>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</si>
  <si>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</si>
  <si>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</si>
  <si>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</si>
  <si>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</si>
  <si>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</si>
  <si>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</si>
  <si>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</si>
  <si>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</si>
  <si>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</si>
  <si>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</si>
  <si>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</si>
  <si>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</si>
  <si>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</si>
  <si>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</si>
  <si>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</si>
  <si>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</si>
  <si>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</si>
  <si>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</si>
  <si>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</si>
  <si>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</si>
  <si>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</si>
  <si>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</si>
  <si>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</si>
  <si>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</si>
  <si>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</si>
  <si>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</si>
  <si>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</si>
  <si>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</si>
  <si>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</si>
  <si>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</si>
  <si>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</si>
  <si>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</si>
  <si>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</si>
  <si>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</si>
  <si>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</si>
  <si>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</si>
  <si>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</si>
  <si>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</si>
  <si>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</si>
  <si>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</si>
  <si>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</si>
  <si>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</si>
  <si>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</si>
  <si>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</si>
  <si>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</si>
  <si>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</si>
  <si>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</si>
  <si>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</si>
  <si>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</si>
  <si>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</si>
  <si>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</si>
  <si>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</si>
  <si>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</si>
  <si>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</si>
  <si>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</si>
  <si>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</si>
  <si>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</si>
  <si>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</si>
  <si>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</si>
  <si>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</si>
  <si>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</si>
  <si>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</si>
  <si>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</si>
  <si>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</si>
  <si>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</si>
  <si>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</si>
  <si>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</si>
  <si>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</si>
  <si>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</si>
  <si>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</si>
  <si>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</si>
  <si>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</si>
  <si>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</si>
  <si>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</si>
  <si>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</si>
  <si>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</si>
  <si>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</si>
  <si>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</si>
  <si>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</si>
  <si>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</si>
  <si>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</si>
  <si>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</si>
  <si>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</si>
  <si>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</si>
  <si>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</si>
  <si>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</si>
  <si>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</si>
  <si>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</si>
  <si>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</si>
  <si>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</si>
  <si>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</si>
  <si>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</si>
  <si>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</si>
  <si>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</si>
  <si>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</si>
  <si>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</si>
  <si>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</si>
  <si>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</si>
  <si>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</si>
  <si>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</si>
  <si>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</si>
  <si>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</si>
  <si>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</si>
  <si>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</si>
  <si>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</si>
  <si>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</si>
  <si>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</si>
  <si>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</si>
  <si>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</si>
  <si>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</si>
  <si>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</si>
  <si>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</si>
  <si>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</si>
  <si>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</si>
  <si>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</si>
  <si>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</si>
  <si>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</si>
  <si>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</si>
  <si>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</si>
  <si>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</si>
  <si>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</si>
  <si>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</si>
  <si>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</si>
  <si>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</si>
  <si>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</si>
  <si>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</si>
  <si>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</si>
  <si>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</si>
  <si>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</si>
  <si>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</si>
  <si>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</si>
  <si>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</si>
  <si>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</si>
  <si>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</si>
  <si>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</si>
  <si>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</si>
  <si>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</si>
  <si>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</si>
  <si>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</si>
  <si>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</si>
  <si>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</si>
  <si>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</si>
  <si>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</si>
  <si>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</si>
  <si>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</si>
  <si>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</si>
  <si>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</si>
  <si>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</si>
  <si>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</si>
  <si>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</si>
  <si>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</si>
  <si>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</si>
  <si>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</si>
  <si>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</si>
  <si>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</si>
  <si>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</si>
  <si>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</si>
  <si>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</si>
  <si>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</si>
  <si>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</si>
  <si>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</si>
  <si>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</si>
  <si>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</si>
  <si>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</si>
  <si>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</si>
  <si>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</si>
  <si>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</si>
  <si>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</si>
  <si>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</si>
  <si>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</si>
  <si>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</si>
  <si>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</si>
  <si>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</si>
  <si>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</si>
  <si>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</si>
  <si>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</si>
  <si>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</si>
  <si>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</si>
  <si>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</si>
  <si>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</si>
  <si>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</si>
  <si>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</si>
  <si>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</si>
  <si>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</si>
  <si>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</si>
  <si>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</si>
  <si>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</si>
  <si>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</si>
  <si>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</si>
  <si>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</si>
  <si>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</si>
  <si>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</si>
  <si>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</si>
  <si>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</si>
  <si>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</si>
  <si>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</si>
  <si>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</si>
  <si>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</si>
  <si>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</si>
  <si>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</si>
  <si>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</si>
  <si>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</si>
  <si>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</si>
  <si>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</si>
  <si>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</si>
  <si>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</si>
  <si>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</si>
  <si>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</si>
  <si>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</si>
  <si>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</si>
  <si>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</si>
  <si>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</si>
  <si>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</si>
  <si>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</si>
  <si>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</si>
  <si>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</si>
  <si>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</si>
  <si>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</si>
  <si>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</si>
  <si>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</si>
  <si>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</si>
  <si>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</si>
  <si>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</si>
  <si>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</si>
  <si>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</si>
  <si>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</si>
  <si>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</si>
  <si>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</si>
  <si>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</si>
  <si>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</si>
  <si>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</si>
  <si>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</si>
  <si>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</si>
  <si>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</si>
  <si>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</si>
  <si>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</si>
  <si>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</si>
  <si>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</si>
  <si>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</si>
  <si>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</si>
  <si>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</si>
  <si>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</si>
  <si>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</si>
  <si>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</si>
  <si>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</si>
  <si>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</si>
  <si>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</si>
  <si>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</si>
  <si>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</si>
  <si>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</si>
  <si>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</si>
  <si>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</si>
  <si>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</si>
  <si>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</si>
  <si>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</si>
  <si>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</si>
  <si>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</si>
  <si>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</si>
  <si>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</si>
  <si>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</si>
  <si>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</si>
  <si>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</si>
  <si>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</si>
  <si>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</si>
  <si>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</si>
  <si>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</si>
  <si>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</si>
  <si>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</si>
  <si>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</si>
  <si>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</si>
  <si>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</si>
  <si>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</si>
  <si>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</si>
  <si>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</si>
  <si>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</si>
  <si>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</si>
  <si>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</si>
  <si>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</si>
  <si>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</si>
  <si>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</si>
  <si>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</si>
  <si>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</si>
  <si>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</si>
  <si>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</si>
  <si>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</si>
  <si>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</si>
  <si>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</si>
  <si>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</si>
  <si>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</si>
  <si>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</si>
  <si>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</si>
  <si>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</si>
  <si>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</si>
  <si>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</si>
  <si>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</si>
  <si>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</si>
  <si>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</si>
  <si>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</si>
  <si>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</si>
  <si>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</si>
  <si>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</si>
  <si>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</si>
  <si>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</si>
  <si>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</si>
  <si>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</si>
  <si>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</si>
  <si>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</si>
  <si>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</si>
  <si>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</si>
  <si>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</si>
  <si>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</si>
  <si>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</si>
  <si>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</si>
  <si>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</si>
  <si>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</si>
  <si>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</si>
  <si>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</si>
  <si>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</si>
  <si>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</si>
  <si>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</si>
  <si>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</si>
  <si>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</si>
  <si>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</si>
  <si>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</si>
  <si>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</si>
  <si>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</si>
  <si>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</si>
  <si>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</si>
  <si>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</si>
  <si>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</si>
  <si>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</si>
  <si>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</si>
  <si>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</si>
  <si>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</si>
  <si>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</si>
  <si>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</si>
  <si>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</si>
  <si>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</si>
  <si>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</si>
  <si>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</si>
  <si>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</si>
  <si>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</si>
  <si>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</si>
  <si>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</si>
  <si>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</si>
  <si>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</si>
  <si>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</si>
  <si>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</si>
  <si>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</si>
  <si>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</si>
  <si>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</si>
  <si>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</si>
  <si>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</si>
  <si>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</si>
  <si>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</si>
  <si>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</si>
  <si>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</si>
  <si>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</si>
  <si>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</si>
  <si>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</si>
  <si>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</si>
  <si>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</si>
  <si>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</si>
  <si>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</si>
  <si>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</si>
  <si>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</si>
  <si>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</si>
  <si>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</si>
  <si>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</si>
  <si>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</si>
  <si>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</si>
  <si>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</si>
  <si>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</si>
  <si>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</si>
  <si>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</si>
  <si>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</si>
  <si>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</si>
  <si>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</si>
  <si>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</si>
  <si>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</si>
  <si>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</si>
  <si>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</si>
  <si>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</si>
  <si>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</si>
  <si>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</si>
  <si>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</si>
  <si>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</si>
  <si>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</si>
  <si>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</si>
  <si>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</si>
  <si>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</si>
  <si>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</si>
  <si>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</si>
  <si>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</si>
  <si>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</si>
  <si>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</si>
  <si>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</si>
  <si>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</si>
  <si>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</si>
  <si>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</si>
  <si>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</si>
  <si>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</si>
  <si>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</si>
  <si>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</si>
  <si>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</si>
  <si>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</si>
  <si>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</si>
  <si>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</si>
  <si>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</si>
  <si>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</si>
  <si>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</si>
  <si>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</si>
  <si>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</si>
  <si>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</si>
  <si>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</si>
  <si>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</si>
  <si>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</si>
  <si>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</si>
  <si>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</si>
  <si>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</si>
  <si>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</si>
  <si>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</si>
  <si>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</si>
  <si>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</si>
  <si>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</si>
  <si>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</si>
  <si>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</si>
  <si>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</si>
  <si>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</si>
  <si>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</si>
  <si>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</si>
  <si>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</si>
  <si>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</si>
  <si>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</si>
  <si>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</si>
  <si>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</si>
  <si>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</si>
  <si>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</si>
  <si>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</si>
  <si>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</si>
  <si>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</si>
  <si>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</si>
  <si>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</si>
  <si>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</si>
  <si>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</si>
  <si>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</si>
  <si>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</si>
  <si>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</si>
  <si>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</si>
  <si>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</si>
  <si>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</si>
  <si>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</si>
  <si>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</si>
  <si>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</si>
  <si>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</si>
  <si>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</si>
  <si>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</si>
  <si>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</si>
  <si>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</si>
  <si>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</si>
  <si>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</si>
  <si>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</si>
  <si>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</si>
  <si>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</si>
  <si>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</si>
  <si>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</si>
  <si>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</si>
  <si>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</si>
  <si>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</si>
  <si>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</si>
  <si>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</si>
  <si>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</si>
  <si>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</si>
  <si>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</si>
  <si>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</si>
  <si>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</si>
  <si>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</si>
  <si>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</si>
  <si>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</si>
  <si>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</si>
  <si>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</si>
  <si>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</si>
  <si>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</si>
  <si>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</si>
  <si>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</si>
  <si>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</si>
  <si>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</si>
  <si>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</si>
  <si>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</si>
  <si>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</si>
  <si>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</si>
  <si>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</si>
  <si>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</si>
  <si>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</si>
  <si>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</si>
  <si>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</si>
  <si>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</si>
  <si>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</si>
  <si>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</si>
  <si>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</si>
  <si>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</si>
  <si>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</si>
  <si>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</si>
  <si>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</si>
  <si>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</si>
  <si>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</si>
  <si>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</si>
  <si>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</si>
  <si>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</si>
  <si>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</si>
  <si>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</si>
  <si>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</si>
  <si>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</si>
  <si>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</si>
  <si>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</si>
  <si>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</si>
  <si>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</si>
  <si>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</si>
  <si>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</si>
  <si>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</si>
  <si>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</si>
  <si>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</si>
  <si>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</si>
  <si>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</si>
  <si>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</si>
  <si>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</si>
  <si>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</si>
  <si>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</si>
  <si>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</si>
  <si>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</si>
  <si>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</si>
  <si>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</si>
  <si>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</si>
  <si>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</si>
  <si>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</si>
  <si>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</si>
  <si>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</si>
  <si>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</si>
  <si>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</si>
  <si>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</si>
  <si>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</si>
  <si>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</si>
  <si>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</si>
  <si>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</si>
  <si>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</si>
  <si>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</si>
  <si>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</si>
  <si>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</si>
  <si>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</si>
  <si>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</si>
  <si>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</si>
  <si>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</si>
  <si>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</si>
  <si>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</si>
  <si>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</si>
  <si>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</si>
  <si>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</si>
  <si>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</si>
  <si>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</si>
  <si>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</si>
  <si>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</si>
  <si>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</si>
  <si>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</si>
  <si>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</si>
  <si>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</si>
  <si>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</si>
  <si>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</si>
  <si>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</si>
  <si>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</si>
  <si>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</si>
  <si>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</si>
  <si>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</si>
  <si>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</si>
  <si>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</si>
  <si>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</si>
  <si>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</si>
  <si>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</si>
  <si>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</si>
  <si>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</si>
  <si>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</si>
  <si>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</si>
  <si>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</si>
  <si>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</si>
  <si>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</si>
  <si>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</si>
  <si>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</si>
  <si>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</si>
  <si>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</si>
  <si>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</si>
  <si>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</si>
  <si>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</si>
  <si>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</si>
  <si>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</si>
  <si>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</si>
  <si>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</si>
  <si>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</si>
  <si>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</si>
  <si>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</si>
  <si>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</si>
  <si>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</si>
  <si>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</si>
  <si>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</si>
  <si>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</si>
  <si>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</si>
  <si>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</si>
  <si>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</si>
  <si>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</si>
  <si>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</si>
  <si>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</si>
  <si>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</si>
  <si>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</si>
  <si>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</si>
  <si>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</si>
  <si>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</si>
  <si>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</si>
  <si>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</si>
  <si>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</si>
  <si>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</si>
  <si>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</si>
  <si>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</si>
  <si>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</si>
  <si>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</si>
  <si>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</si>
  <si>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</si>
  <si>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</si>
  <si>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</si>
  <si>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</si>
  <si>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</si>
  <si>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</si>
  <si>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</si>
  <si>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</si>
  <si>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</si>
  <si>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</si>
  <si>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</si>
  <si>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</si>
  <si>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</si>
  <si>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</si>
  <si>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</si>
  <si>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</si>
  <si>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</si>
  <si>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</si>
  <si>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</si>
  <si>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</si>
  <si>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</si>
  <si>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</si>
  <si>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</si>
  <si>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</si>
  <si>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</si>
  <si>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</si>
  <si>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</si>
  <si>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</si>
  <si>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</si>
  <si>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</si>
  <si>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</si>
  <si>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</si>
  <si>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</si>
  <si>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</si>
  <si>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</si>
  <si>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</si>
  <si>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</si>
  <si>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</si>
  <si>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</si>
  <si>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</si>
  <si>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</si>
  <si>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</si>
  <si>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</si>
  <si>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</si>
  <si>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</si>
  <si>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</si>
  <si>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</si>
  <si>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</si>
  <si>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</si>
  <si>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</si>
  <si>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</si>
  <si>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</si>
  <si>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</si>
  <si>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</si>
  <si>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</si>
  <si>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</si>
  <si>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</si>
  <si>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</si>
  <si>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</si>
  <si>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</si>
  <si>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</si>
  <si>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</si>
  <si>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</si>
  <si>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</si>
  <si>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</si>
  <si>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</si>
  <si>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</si>
  <si>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</si>
  <si>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</si>
  <si>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</si>
  <si>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</si>
  <si>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</si>
  <si>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</si>
  <si>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</si>
  <si>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</si>
  <si>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</si>
  <si>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</si>
  <si>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</si>
  <si>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</si>
  <si>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</si>
  <si>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</si>
  <si>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</si>
  <si>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</si>
  <si>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</si>
  <si>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</si>
  <si>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</si>
  <si>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</si>
  <si>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</si>
  <si>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</si>
  <si>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</si>
  <si>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</si>
  <si>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</si>
  <si>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</si>
  <si>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</si>
  <si>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</si>
  <si>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</si>
  <si>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</si>
  <si>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</si>
  <si>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</si>
  <si>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</si>
  <si>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</si>
  <si>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</si>
  <si>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</si>
  <si>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</si>
  <si>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</si>
  <si>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</si>
  <si>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</si>
  <si>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</si>
  <si>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</si>
  <si>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</si>
  <si>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</si>
  <si>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</si>
  <si>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</si>
  <si>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</si>
  <si>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</si>
  <si>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</si>
  <si>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</si>
  <si>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</si>
  <si>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</si>
  <si>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</si>
  <si>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</si>
  <si>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</si>
  <si>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</si>
  <si>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</si>
  <si>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</si>
  <si>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</si>
  <si>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</si>
  <si>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</si>
  <si>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</si>
  <si>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</si>
  <si>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</si>
  <si>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</si>
  <si>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</si>
  <si>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</si>
  <si>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</si>
  <si>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</si>
  <si>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</si>
  <si>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</si>
  <si>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</si>
  <si>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</si>
  <si>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</si>
  <si>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</si>
  <si>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</si>
  <si>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</si>
  <si>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</si>
  <si>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</si>
  <si>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</si>
  <si>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</si>
  <si>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</si>
  <si>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</si>
  <si>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</si>
  <si>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</si>
  <si>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</si>
  <si>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</si>
  <si>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</si>
  <si>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</si>
  <si>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</si>
  <si>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</si>
  <si>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</si>
  <si>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</si>
  <si>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</si>
  <si>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</si>
  <si>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</si>
  <si>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</si>
  <si>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</si>
  <si>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</si>
  <si>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</si>
  <si>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</si>
  <si>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</si>
  <si>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</si>
  <si>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</si>
  <si>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</si>
  <si>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</si>
  <si>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</si>
  <si>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</si>
  <si>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</si>
  <si>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</si>
  <si>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</si>
  <si>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</si>
  <si>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</si>
  <si>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</si>
  <si>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</si>
  <si>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</si>
  <si>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</si>
  <si>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</si>
  <si>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</si>
  <si>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</si>
  <si>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</si>
  <si>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</si>
  <si>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</si>
  <si>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</si>
  <si>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</si>
  <si>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</si>
  <si>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</si>
  <si>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</si>
  <si>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</si>
  <si>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</si>
  <si>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</si>
  <si>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</si>
  <si>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</si>
  <si>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</si>
  <si>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</si>
  <si>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</si>
  <si>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</si>
  <si>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</si>
  <si>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</si>
  <si>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</si>
  <si>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</si>
  <si>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</si>
  <si>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</si>
  <si>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</si>
  <si>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</si>
  <si>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</si>
  <si>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</si>
  <si>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</si>
  <si>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</si>
  <si>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</si>
  <si>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</si>
  <si>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</si>
  <si>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</si>
  <si>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</si>
  <si>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</si>
  <si>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</si>
  <si>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</si>
  <si>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</si>
  <si>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</si>
  <si>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</si>
  <si>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</si>
  <si>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</si>
  <si>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</si>
  <si>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</si>
  <si>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</si>
  <si>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</si>
  <si>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</si>
  <si>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</si>
  <si>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</si>
  <si>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</si>
  <si>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</si>
  <si>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</si>
  <si>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</si>
  <si>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</si>
  <si>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</si>
  <si>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</si>
  <si>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</si>
  <si>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</si>
  <si>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</si>
  <si>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</si>
  <si>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</si>
  <si>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</si>
  <si>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</si>
  <si>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</si>
  <si>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</si>
  <si>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</si>
  <si>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</si>
  <si>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</si>
  <si>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</si>
  <si>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</si>
  <si>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</si>
  <si>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</si>
  <si>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</si>
  <si>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</si>
  <si>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</si>
  <si>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</si>
  <si>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</si>
  <si>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</si>
  <si>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</si>
  <si>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</si>
  <si>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</si>
  <si>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</si>
  <si>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</si>
  <si>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</si>
  <si>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</si>
  <si>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</si>
  <si>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</si>
  <si>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</si>
  <si>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</si>
  <si>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</si>
  <si>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</si>
  <si>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</si>
  <si>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</si>
  <si>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</si>
  <si>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</si>
  <si>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</si>
  <si>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</si>
  <si>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</si>
  <si>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</si>
  <si>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</si>
  <si>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</si>
  <si>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</si>
  <si>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</si>
  <si>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</si>
  <si>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</si>
  <si>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</si>
  <si>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</si>
  <si>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</si>
  <si>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</si>
  <si>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</si>
  <si>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</si>
  <si>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</si>
  <si>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</si>
  <si>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</si>
  <si>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</si>
  <si>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</si>
  <si>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</si>
  <si>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</si>
  <si>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</si>
  <si>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</si>
  <si>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</si>
  <si>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</si>
  <si>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</si>
  <si>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</si>
  <si>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</si>
  <si>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</si>
  <si>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</si>
  <si>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</si>
  <si>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</si>
  <si>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</si>
  <si>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</si>
  <si>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</si>
  <si>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</si>
  <si>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</si>
  <si>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</si>
  <si>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</si>
  <si>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</si>
  <si>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</si>
  <si>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</si>
  <si>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</si>
  <si>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</si>
  <si>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</si>
  <si>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</si>
  <si>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</si>
  <si>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</si>
  <si>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</si>
  <si>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</si>
  <si>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</si>
  <si>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</si>
  <si>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</si>
  <si>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</si>
  <si>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</si>
  <si>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</si>
  <si>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</si>
  <si>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</si>
  <si>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</si>
  <si>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</si>
  <si>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</si>
  <si>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</si>
  <si>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</si>
  <si>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</si>
  <si>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</si>
  <si>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</si>
  <si>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</si>
  <si>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</si>
  <si>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</si>
  <si>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</si>
  <si>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</si>
  <si>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</si>
  <si>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</si>
  <si>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</si>
  <si>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</si>
  <si>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</si>
  <si>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</si>
  <si>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</si>
  <si>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</si>
  <si>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</si>
  <si>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</si>
  <si>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</si>
  <si>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</si>
  <si>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</si>
  <si>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</si>
  <si>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</si>
  <si>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</si>
  <si>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</si>
  <si>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</si>
  <si>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</si>
  <si>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</si>
  <si>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</si>
  <si>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</si>
  <si>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</si>
  <si>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</si>
  <si>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</si>
  <si>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</si>
  <si>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</si>
  <si>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</si>
  <si>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</si>
  <si>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</si>
  <si>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</si>
  <si>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</si>
  <si>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</si>
  <si>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</si>
  <si>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</si>
  <si>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</si>
  <si>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</si>
  <si>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</si>
  <si>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</si>
  <si>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</si>
  <si>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</si>
  <si>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</si>
  <si>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</si>
  <si>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</si>
  <si>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</si>
  <si>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</si>
  <si>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</si>
  <si>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</si>
  <si>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</si>
  <si>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</si>
  <si>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</si>
  <si>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</si>
  <si>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</si>
  <si>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</si>
  <si>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</si>
  <si>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</si>
  <si>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</si>
  <si>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</si>
  <si>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</si>
  <si>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</si>
  <si>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</si>
  <si>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</si>
  <si>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</si>
  <si>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</si>
  <si>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</si>
  <si>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</si>
  <si>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</si>
  <si>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</si>
  <si>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</si>
  <si>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</si>
  <si>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</si>
  <si>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</si>
  <si>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</si>
  <si>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</si>
  <si>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</si>
  <si>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</si>
  <si>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</si>
  <si>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</si>
  <si>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</si>
  <si>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</si>
  <si>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</si>
  <si>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</si>
  <si>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</si>
  <si>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</si>
  <si>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</si>
  <si>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</si>
  <si>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</si>
  <si>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</si>
  <si>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</si>
  <si>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</si>
  <si>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</si>
  <si>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</si>
  <si>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</si>
  <si>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</si>
  <si>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</si>
  <si>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</si>
  <si>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</si>
  <si>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</si>
  <si>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</si>
  <si>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</si>
  <si>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</si>
  <si>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</si>
  <si>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</si>
  <si>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</si>
  <si>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</si>
  <si>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</si>
  <si>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</si>
  <si>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</si>
  <si>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</si>
  <si>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</si>
  <si>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</si>
  <si>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</si>
  <si>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</si>
  <si>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</si>
  <si>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</si>
  <si>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</si>
  <si>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</si>
  <si>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</si>
  <si>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</si>
  <si>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</si>
  <si>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</si>
  <si>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</si>
  <si>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</si>
  <si>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</si>
  <si>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</si>
  <si>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</si>
  <si>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</si>
  <si>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</si>
  <si>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</si>
  <si>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</si>
  <si>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</si>
  <si>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</si>
  <si>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</si>
  <si>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</si>
  <si>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</si>
  <si>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</si>
  <si>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</si>
  <si>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</si>
  <si>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</si>
  <si>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</si>
  <si>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</si>
  <si>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</si>
  <si>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</si>
  <si>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</si>
  <si>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</si>
  <si>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</si>
  <si>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</si>
  <si>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</si>
  <si>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</si>
  <si>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</si>
  <si>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</si>
  <si>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</si>
  <si>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</si>
  <si>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</si>
  <si>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</si>
  <si>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</si>
  <si>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</si>
  <si>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</si>
  <si>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</si>
  <si>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</si>
  <si>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</si>
  <si>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</si>
  <si>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</si>
  <si>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</si>
  <si>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</si>
  <si>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</si>
  <si>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</si>
  <si>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</si>
  <si>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</si>
  <si>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</si>
  <si>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</si>
  <si>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</si>
  <si>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</si>
  <si>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</si>
  <si>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</si>
  <si>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</si>
  <si>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</si>
  <si>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</si>
  <si>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</si>
  <si>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</si>
  <si>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</si>
  <si>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</si>
  <si>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</si>
  <si>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</si>
  <si>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</si>
  <si>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</si>
  <si>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</si>
  <si>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</si>
  <si>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</si>
  <si>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</si>
  <si>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</si>
  <si>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</si>
  <si>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</si>
  <si>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</si>
  <si>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</si>
  <si>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</si>
  <si>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</si>
  <si>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</si>
  <si>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</si>
  <si>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</si>
  <si>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</si>
  <si>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</si>
  <si>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</si>
  <si>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</si>
  <si>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</si>
  <si>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</si>
  <si>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</si>
  <si>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</si>
  <si>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</si>
  <si>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</si>
  <si>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</si>
  <si>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</si>
  <si>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</si>
  <si>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</si>
  <si>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</si>
  <si>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</si>
  <si>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</si>
  <si>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</si>
  <si>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</si>
  <si>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</si>
  <si>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</si>
  <si>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</si>
  <si>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</si>
  <si>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</si>
  <si>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</si>
  <si>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</si>
  <si>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</si>
  <si>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</si>
  <si>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</si>
  <si>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</si>
  <si>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</si>
  <si>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</si>
  <si>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</si>
  <si>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</si>
  <si>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</si>
  <si>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</si>
  <si>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</si>
  <si>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</si>
  <si>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</si>
  <si>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</si>
  <si>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</si>
  <si>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</si>
  <si>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</si>
  <si>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</si>
  <si>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</si>
  <si>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</si>
  <si>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</si>
  <si>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</si>
  <si>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</si>
  <si>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</si>
  <si>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</si>
  <si>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</si>
  <si>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</si>
  <si>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</si>
  <si>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</si>
  <si>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</si>
  <si>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</si>
  <si>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</si>
  <si>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</si>
  <si>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</si>
  <si>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</si>
  <si>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</si>
  <si>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</si>
  <si>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</si>
  <si>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</si>
  <si>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</si>
  <si>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</si>
  <si>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</si>
  <si>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</si>
  <si>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</si>
  <si>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</si>
  <si>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</si>
  <si>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</si>
  <si>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</si>
  <si>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</si>
  <si>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</si>
  <si>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</si>
  <si>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</si>
  <si>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</si>
  <si>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</si>
  <si>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</si>
  <si>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</si>
  <si>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</si>
  <si>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</si>
  <si>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</si>
  <si>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</si>
  <si>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</si>
  <si>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</si>
  <si>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</si>
  <si>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</si>
  <si>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</si>
  <si>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</si>
  <si>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</si>
  <si>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</si>
  <si>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</si>
  <si>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</si>
  <si>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</si>
  <si>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</si>
  <si>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</si>
  <si>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</si>
  <si>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</si>
  <si>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</si>
  <si>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</si>
  <si>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</si>
  <si>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</si>
  <si>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</si>
  <si>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</si>
  <si>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</si>
  <si>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</si>
  <si>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</si>
  <si>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</si>
  <si>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</si>
  <si>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</si>
  <si>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</si>
  <si>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</si>
  <si>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</si>
  <si>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</si>
  <si>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</si>
  <si>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</si>
  <si>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</si>
  <si>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</si>
  <si>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</si>
  <si>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</si>
  <si>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</si>
  <si>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</si>
  <si>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</si>
  <si>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</si>
  <si>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</si>
  <si>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</si>
  <si>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</si>
  <si>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</si>
  <si>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</si>
  <si>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</si>
  <si>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</si>
  <si>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</si>
  <si>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</si>
  <si>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</si>
  <si>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</si>
  <si>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</si>
  <si>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</si>
  <si>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</si>
  <si>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</si>
  <si>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</si>
  <si>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</si>
  <si>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</si>
  <si>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</si>
  <si>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</si>
  <si>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</si>
  <si>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</si>
  <si>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</si>
  <si>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</si>
  <si>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</si>
  <si>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</si>
  <si>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</si>
  <si>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</si>
  <si>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</si>
  <si>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</si>
  <si>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</si>
  <si>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</si>
  <si>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</si>
  <si>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</si>
  <si>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</si>
  <si>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</si>
  <si>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</si>
  <si>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</si>
  <si>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</si>
  <si>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</si>
  <si>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</si>
  <si>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</si>
  <si>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</si>
  <si>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</si>
  <si>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</si>
  <si>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</si>
  <si>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</si>
  <si>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</si>
  <si>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</si>
  <si>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</si>
  <si>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</si>
  <si>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</si>
  <si>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</si>
  <si>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</si>
  <si>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</si>
  <si>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</si>
  <si>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</si>
  <si>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</si>
  <si>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</si>
  <si>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</si>
  <si>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</si>
  <si>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</si>
  <si>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</si>
  <si>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</si>
  <si>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</si>
  <si>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</si>
  <si>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</si>
  <si>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</si>
  <si>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</si>
  <si>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</si>
  <si>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</si>
  <si>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</si>
  <si>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</si>
  <si>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</si>
  <si>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</si>
  <si>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</si>
  <si>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</si>
  <si>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</si>
  <si>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</si>
  <si>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</si>
  <si>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</si>
  <si>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</si>
  <si>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</si>
  <si>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</si>
  <si>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</si>
  <si>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</si>
  <si>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</si>
  <si>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</si>
  <si>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</si>
  <si>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</si>
  <si>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</si>
  <si>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</si>
  <si>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</si>
  <si>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</si>
  <si>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</si>
  <si>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</si>
  <si>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</si>
  <si>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</si>
  <si>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</si>
  <si>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</si>
  <si>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</si>
  <si>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</si>
  <si>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</si>
  <si>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</si>
  <si>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</si>
  <si>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</si>
  <si>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</si>
  <si>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</si>
  <si>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</si>
  <si>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</si>
  <si>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</si>
  <si>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</si>
  <si>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</si>
  <si>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</si>
  <si>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</si>
  <si>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</si>
  <si>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</si>
  <si>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</si>
  <si>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</si>
  <si>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</si>
  <si>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</si>
  <si>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</si>
  <si>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</si>
  <si>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</si>
  <si>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</si>
  <si>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</si>
  <si>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</si>
  <si>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</si>
  <si>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</si>
  <si>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</si>
  <si>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</si>
  <si>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</si>
  <si>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</si>
  <si>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</si>
  <si>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</si>
  <si>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</si>
  <si>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</si>
  <si>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</si>
  <si>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</si>
  <si>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</si>
  <si>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</si>
  <si>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</si>
  <si>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</si>
  <si>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</si>
  <si>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</si>
  <si>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</si>
  <si>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</si>
  <si>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</si>
  <si>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</si>
  <si>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</si>
  <si>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</si>
  <si>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</si>
  <si>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</si>
  <si>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</si>
  <si>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</si>
  <si>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</si>
  <si>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</si>
  <si>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</si>
  <si>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</si>
  <si>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</si>
  <si>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</si>
  <si>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</si>
  <si>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</si>
  <si>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</si>
  <si>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</si>
  <si>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</si>
  <si>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</si>
  <si>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</si>
  <si>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</si>
  <si>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</si>
  <si>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</si>
  <si>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</si>
  <si>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</si>
  <si>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</si>
  <si>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</si>
  <si>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</si>
  <si>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</si>
  <si>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</si>
  <si>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</si>
  <si>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</si>
  <si>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</si>
  <si>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</si>
  <si>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</si>
  <si>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</si>
  <si>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</si>
  <si>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</si>
  <si>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</si>
  <si>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</si>
  <si>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</si>
  <si>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</si>
  <si>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</si>
  <si>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</si>
  <si>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</si>
  <si>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</si>
  <si>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</si>
  <si>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</si>
  <si>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</si>
  <si>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</si>
  <si>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</si>
  <si>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</si>
  <si>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</si>
  <si>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</si>
  <si>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</si>
  <si>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</si>
  <si>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</si>
  <si>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</si>
  <si>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</si>
  <si>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</si>
  <si>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</si>
  <si>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</si>
  <si>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</si>
  <si>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</si>
  <si>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</si>
  <si>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</si>
  <si>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</si>
  <si>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</si>
  <si>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</si>
  <si>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</si>
  <si>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</si>
  <si>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</si>
  <si>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</si>
  <si>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</si>
  <si>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</si>
  <si>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</si>
  <si>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</si>
  <si>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</si>
  <si>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</si>
  <si>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</si>
  <si>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</si>
  <si>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</si>
  <si>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</si>
  <si>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</si>
  <si>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</si>
  <si>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</si>
  <si>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</si>
  <si>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</si>
  <si>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</si>
  <si>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</si>
  <si>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</si>
  <si>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</si>
  <si>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</si>
  <si>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</si>
  <si>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</si>
  <si>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</si>
  <si>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</si>
  <si>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</si>
  <si>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</si>
  <si>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</si>
  <si>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</si>
  <si>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</si>
  <si>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</si>
  <si>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</si>
  <si>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</si>
  <si>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</si>
  <si>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</si>
  <si>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</si>
  <si>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</si>
  <si>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</si>
  <si>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</si>
  <si>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</si>
  <si>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</si>
  <si>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</si>
  <si>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</si>
  <si>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</si>
  <si>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</si>
  <si>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</si>
  <si>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</si>
  <si>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</si>
  <si>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</si>
  <si>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</si>
  <si>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</si>
  <si>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</si>
  <si>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</si>
  <si>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</si>
  <si>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</si>
  <si>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</si>
  <si>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</si>
  <si>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</si>
  <si>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</si>
  <si>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</si>
  <si>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</si>
  <si>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</si>
  <si>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</si>
  <si>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</si>
  <si>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</si>
  <si>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</si>
  <si>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</si>
  <si>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</si>
  <si>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</si>
  <si>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</si>
  <si>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</si>
  <si>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</si>
  <si>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</si>
  <si>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</si>
  <si>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</si>
  <si>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</si>
  <si>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</si>
  <si>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</si>
  <si>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</si>
  <si>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</si>
  <si>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</si>
  <si>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</si>
  <si>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</si>
  <si>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</si>
  <si>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</si>
  <si>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</si>
  <si>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</si>
  <si>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</si>
  <si>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</si>
  <si>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</si>
  <si>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</si>
  <si>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</si>
  <si>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</si>
  <si>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</si>
  <si>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</si>
  <si>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</si>
  <si>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</si>
  <si>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</si>
  <si>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</si>
  <si>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</si>
  <si>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</si>
  <si>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</si>
  <si>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</si>
  <si>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</si>
  <si>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</si>
  <si>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</si>
  <si>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</si>
  <si>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</si>
  <si>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</si>
  <si>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</si>
  <si>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</si>
  <si>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</si>
  <si>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</si>
  <si>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</si>
  <si>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</si>
  <si>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</si>
  <si>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</si>
  <si>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</si>
  <si>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</si>
  <si>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</si>
  <si>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</si>
  <si>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</si>
  <si>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</si>
  <si>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</si>
  <si>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</si>
  <si>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</si>
  <si>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</si>
  <si>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</si>
  <si>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</si>
  <si>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</si>
  <si>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</si>
  <si>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</si>
  <si>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</si>
  <si>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</si>
  <si>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</si>
  <si>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</si>
  <si>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</si>
  <si>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</si>
  <si>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</si>
  <si>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</si>
  <si>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</si>
  <si>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</si>
  <si>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</si>
  <si>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</si>
  <si>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</si>
  <si>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</si>
  <si>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</si>
  <si>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</si>
  <si>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</si>
  <si>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</si>
  <si>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</si>
  <si>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</si>
  <si>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</si>
  <si>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</si>
  <si>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</si>
  <si>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</si>
  <si>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</si>
  <si>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</si>
  <si>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</si>
  <si>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</si>
  <si>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</si>
  <si>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</si>
  <si>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</si>
  <si>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</si>
  <si>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</si>
  <si>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</si>
  <si>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</si>
  <si>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</si>
  <si>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</si>
  <si>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</si>
  <si>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</si>
  <si>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</si>
  <si>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</si>
  <si>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</si>
  <si>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</si>
  <si>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</si>
  <si>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</si>
  <si>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</si>
  <si>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</si>
  <si>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</si>
  <si>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</si>
  <si>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</si>
  <si>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</si>
  <si>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</si>
  <si>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</si>
  <si>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</si>
  <si>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</si>
  <si>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</si>
  <si>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</si>
  <si>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</si>
  <si>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</si>
  <si>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</si>
  <si>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</si>
  <si>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</si>
  <si>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</si>
  <si>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</si>
  <si>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</si>
  <si>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</si>
  <si>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</si>
  <si>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</si>
  <si>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</si>
  <si>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</si>
  <si>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</si>
  <si>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</si>
  <si>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</si>
  <si>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</si>
  <si>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</si>
  <si>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</si>
  <si>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</si>
  <si>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</si>
  <si>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</si>
  <si>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</si>
  <si>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</si>
  <si>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</si>
  <si>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</si>
  <si>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</si>
  <si>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</si>
  <si>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</si>
  <si>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</si>
  <si>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</si>
  <si>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</si>
  <si>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</si>
  <si>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</si>
  <si>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</si>
  <si>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</si>
  <si>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</si>
  <si>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</si>
  <si>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</si>
  <si>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</si>
  <si>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</si>
  <si>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</si>
  <si>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</si>
  <si>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</si>
  <si>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</si>
  <si>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</si>
  <si>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</si>
  <si>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</si>
  <si>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</si>
  <si>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</si>
  <si>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</si>
  <si>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</si>
  <si>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</si>
  <si>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</si>
  <si>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</si>
  <si>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</si>
  <si>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</si>
  <si>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</si>
  <si>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</si>
  <si>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</si>
  <si>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</si>
  <si>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</si>
  <si>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</si>
  <si>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</si>
  <si>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</si>
  <si>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</si>
  <si>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</si>
  <si>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</si>
  <si>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</si>
  <si>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</si>
  <si>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</si>
  <si>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</si>
  <si>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</si>
  <si>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</si>
  <si>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</si>
  <si>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</si>
  <si>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</si>
  <si>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</si>
  <si>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</si>
  <si>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</si>
  <si>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</si>
  <si>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</si>
  <si>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</si>
  <si>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</si>
  <si>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</si>
  <si>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</si>
  <si>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</si>
  <si>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</si>
  <si>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</si>
  <si>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</si>
  <si>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</si>
  <si>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</si>
  <si>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</si>
  <si>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</si>
  <si>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</si>
  <si>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</si>
  <si>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</si>
  <si>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</si>
  <si>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</si>
  <si>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</si>
  <si>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</si>
  <si>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</si>
  <si>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</si>
  <si>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</si>
  <si>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</si>
  <si>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</si>
  <si>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</si>
  <si>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</si>
  <si>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</si>
  <si>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</si>
  <si>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</si>
  <si>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</si>
  <si>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</si>
  <si>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</si>
  <si>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</si>
  <si>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</si>
  <si>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</si>
  <si>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</si>
  <si>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</si>
  <si>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</si>
  <si>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</si>
  <si>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</si>
  <si>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</si>
  <si>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</si>
  <si>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</si>
  <si>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</si>
  <si>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</si>
  <si>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</si>
  <si>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</si>
  <si>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</si>
  <si>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</si>
  <si>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</si>
  <si>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</si>
  <si>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</si>
  <si>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</si>
  <si>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</si>
  <si>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</si>
  <si>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</si>
  <si>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</si>
  <si>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</si>
  <si>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</si>
  <si>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</si>
  <si>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</si>
  <si>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</si>
  <si>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</si>
  <si>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</si>
  <si>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</si>
  <si>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</si>
  <si>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</si>
  <si>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</si>
  <si>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</si>
  <si>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</si>
  <si>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</si>
  <si>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</si>
  <si>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</si>
  <si>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</si>
  <si>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</si>
  <si>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</si>
  <si>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</si>
  <si>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</si>
  <si>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</si>
  <si>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</si>
  <si>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</si>
  <si>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</si>
  <si>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</si>
  <si>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</si>
  <si>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</si>
  <si>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</si>
  <si>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</si>
  <si>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</si>
  <si>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</si>
  <si>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</si>
  <si>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</si>
  <si>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</si>
  <si>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</si>
  <si>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</si>
  <si>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</si>
  <si>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</si>
  <si>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</si>
  <si>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</si>
  <si>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</si>
  <si>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</si>
  <si>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</si>
  <si>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</si>
  <si>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</si>
  <si>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</si>
  <si>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</si>
  <si>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</si>
  <si>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</si>
  <si>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</si>
  <si>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</si>
  <si>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</si>
  <si>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</si>
  <si>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</si>
  <si>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</si>
  <si>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</si>
  <si>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</si>
  <si>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</si>
  <si>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</si>
  <si>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</si>
  <si>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</si>
  <si>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</si>
  <si>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</si>
  <si>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</si>
  <si>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</si>
  <si>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</si>
  <si>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</si>
  <si>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</si>
  <si>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</si>
  <si>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</si>
  <si>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</si>
  <si>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</si>
  <si>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</si>
  <si>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</si>
  <si>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</si>
  <si>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</si>
  <si>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</si>
  <si>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</si>
  <si>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</si>
  <si>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</si>
  <si>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</si>
  <si>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</si>
  <si>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</si>
  <si>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</si>
  <si>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</si>
  <si>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</si>
  <si>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</si>
  <si>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</si>
  <si>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</si>
  <si>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</si>
  <si>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</si>
  <si>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</si>
  <si>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</si>
  <si>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</si>
  <si>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</si>
  <si>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</si>
  <si>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</si>
  <si>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</si>
  <si>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</si>
  <si>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</si>
  <si>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</si>
  <si>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</si>
  <si>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</si>
  <si>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</si>
  <si>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</si>
  <si>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</si>
  <si>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</si>
  <si>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</si>
  <si>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</si>
  <si>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</si>
  <si>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</si>
  <si>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</si>
  <si>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</si>
  <si>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</si>
  <si>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</si>
  <si>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</si>
  <si>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</si>
  <si>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</si>
  <si>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</si>
  <si>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</si>
  <si>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</si>
  <si>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</si>
  <si>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</si>
  <si>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</si>
  <si>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</si>
  <si>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</si>
  <si>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</si>
  <si>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</si>
  <si>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</si>
  <si>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</si>
  <si>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</si>
  <si>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</si>
  <si>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</si>
  <si>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</si>
  <si>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</si>
  <si>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</si>
  <si>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</si>
  <si>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</si>
  <si>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</si>
  <si>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</si>
  <si>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</si>
  <si>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</si>
  <si>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</si>
  <si>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</si>
  <si>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</si>
  <si>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</si>
  <si>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</si>
  <si>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</si>
  <si>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</si>
  <si>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</si>
  <si>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</si>
  <si>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</si>
  <si>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</si>
  <si>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</si>
  <si>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</si>
  <si>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</si>
  <si>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</si>
  <si>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</si>
  <si>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</si>
  <si>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</si>
  <si>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</si>
  <si>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</si>
  <si>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</si>
  <si>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</si>
  <si>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</si>
  <si>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</si>
  <si>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</si>
  <si>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</si>
  <si>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</si>
  <si>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</si>
  <si>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</si>
  <si>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</si>
  <si>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</si>
  <si>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</si>
  <si>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</si>
  <si>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</si>
  <si>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</si>
  <si>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</si>
  <si>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</si>
  <si>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</si>
  <si>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</si>
  <si>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</si>
  <si>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</si>
  <si>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</si>
  <si>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</si>
  <si>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</si>
  <si>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</si>
  <si>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</si>
  <si>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</si>
  <si>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</si>
  <si>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</si>
  <si>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</si>
  <si>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</si>
  <si>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</si>
  <si>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</si>
  <si>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</si>
  <si>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</si>
  <si>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</si>
  <si>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</si>
  <si>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</si>
  <si>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</si>
  <si>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</si>
  <si>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</si>
  <si>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</si>
  <si>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</si>
  <si>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</si>
  <si>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</si>
  <si>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</si>
  <si>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</si>
  <si>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</si>
  <si>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</si>
  <si>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</si>
  <si>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</si>
  <si>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</si>
  <si>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</si>
  <si>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</si>
  <si>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</si>
  <si>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</si>
  <si>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</si>
  <si>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</si>
  <si>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</si>
  <si>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</si>
  <si>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</si>
  <si>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</si>
  <si>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</si>
  <si>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</si>
  <si>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</si>
  <si>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</si>
  <si>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</si>
  <si>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</si>
  <si>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</si>
  <si>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</si>
  <si>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</si>
  <si>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</si>
  <si>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</si>
  <si>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</si>
  <si>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</si>
  <si>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</si>
  <si>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</si>
  <si>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</si>
  <si>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</si>
  <si>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</si>
  <si>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</si>
  <si>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</si>
  <si>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</si>
  <si>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</si>
  <si>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</si>
  <si>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</si>
  <si>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</si>
  <si>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</si>
  <si>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</si>
  <si>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</si>
  <si>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</si>
  <si>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</si>
  <si>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</si>
  <si>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</si>
  <si>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</si>
  <si>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</si>
  <si>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</si>
  <si>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</si>
  <si>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</si>
  <si>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</si>
  <si>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</si>
  <si>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</si>
  <si>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</si>
  <si>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</si>
  <si>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</si>
  <si>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</si>
  <si>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</si>
  <si>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</si>
  <si>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</si>
  <si>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</si>
  <si>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</si>
  <si>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</si>
  <si>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</si>
  <si>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</si>
  <si>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</si>
  <si>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</si>
  <si>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</si>
  <si>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</si>
  <si>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</si>
  <si>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</si>
  <si>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</si>
  <si>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</si>
  <si>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</si>
  <si>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</si>
  <si>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</si>
  <si>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</si>
  <si>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</si>
  <si>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</si>
  <si>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</si>
  <si>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</si>
  <si>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</si>
  <si>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</si>
  <si>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</si>
  <si>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</si>
  <si>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</si>
  <si>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</si>
  <si>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</si>
  <si>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</si>
  <si>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</si>
  <si>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</si>
  <si>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</si>
  <si>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</si>
  <si>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</si>
  <si>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</si>
  <si>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</si>
  <si>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</si>
  <si>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</si>
  <si>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</si>
  <si>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</si>
  <si>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</si>
  <si>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</si>
  <si>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</si>
  <si>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</si>
  <si>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</si>
  <si>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</si>
  <si>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</si>
  <si>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</si>
  <si>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</si>
  <si>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</si>
  <si>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</si>
  <si>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</si>
  <si>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</si>
  <si>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</si>
  <si>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</si>
  <si>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</si>
  <si>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</si>
  <si>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</si>
  <si>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</si>
  <si>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</si>
  <si>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</si>
  <si>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</si>
  <si>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</si>
  <si>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</si>
  <si>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</si>
  <si>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</si>
  <si>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</si>
  <si>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</si>
  <si>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</si>
  <si>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</si>
  <si>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</si>
  <si>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</si>
  <si>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</si>
  <si>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</si>
  <si>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</si>
  <si>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</si>
  <si>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</si>
  <si>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</si>
  <si>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</si>
  <si>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</si>
  <si>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</si>
  <si>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</si>
  <si>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</si>
  <si>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</si>
  <si>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</si>
  <si>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</si>
  <si>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</si>
  <si>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</si>
  <si>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</si>
  <si>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</si>
  <si>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</si>
  <si>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</si>
  <si>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</si>
  <si>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</si>
  <si>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</si>
  <si>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</si>
  <si>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</si>
  <si>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</si>
  <si>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</si>
  <si>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</si>
  <si>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</si>
  <si>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</si>
  <si>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</si>
  <si>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</si>
  <si>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</si>
  <si>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</si>
  <si>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</si>
  <si>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</si>
  <si>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</si>
  <si>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</si>
  <si>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</si>
  <si>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</si>
  <si>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</si>
  <si>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</si>
  <si>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</si>
  <si>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</si>
  <si>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</si>
  <si>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</si>
  <si>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</si>
  <si>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</si>
  <si>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</si>
  <si>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</si>
  <si>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</si>
  <si>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</si>
  <si>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</si>
  <si>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</si>
  <si>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</si>
  <si>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</si>
  <si>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</si>
  <si>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</si>
  <si>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</si>
  <si>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</si>
  <si>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</si>
  <si>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</si>
  <si>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</si>
  <si>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</si>
  <si>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</si>
  <si>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</si>
  <si>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</si>
  <si>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</si>
  <si>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</si>
  <si>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</si>
  <si>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</si>
  <si>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</si>
  <si>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</si>
  <si>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</si>
  <si>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</si>
  <si>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</si>
  <si>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</si>
  <si>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</si>
  <si>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</si>
  <si>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</si>
  <si>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</si>
  <si>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</si>
  <si>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</si>
  <si>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</si>
  <si>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</si>
  <si>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</si>
  <si>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</si>
  <si>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</si>
  <si>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</si>
  <si>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</si>
  <si>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</si>
  <si>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</si>
  <si>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</si>
  <si>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</si>
  <si>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</si>
  <si>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</si>
  <si>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</si>
  <si>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</si>
  <si>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</si>
  <si>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</si>
  <si>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</si>
  <si>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</si>
  <si>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</si>
  <si>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</si>
  <si>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</si>
  <si>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</si>
  <si>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</si>
  <si>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</si>
  <si>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</si>
  <si>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</si>
  <si>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</si>
  <si>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</si>
  <si>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</si>
  <si>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</si>
  <si>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</si>
  <si>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</si>
  <si>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</si>
  <si>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</si>
  <si>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</si>
  <si>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</si>
  <si>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</si>
  <si>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</si>
  <si>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</si>
  <si>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</si>
  <si>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</si>
  <si>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</si>
  <si>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</si>
  <si>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</si>
  <si>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</si>
  <si>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</si>
  <si>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</si>
  <si>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</si>
  <si>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</si>
  <si>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</si>
  <si>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</si>
  <si>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</si>
  <si>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</si>
  <si>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</si>
  <si>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</si>
  <si>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</si>
  <si>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</si>
  <si>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</si>
  <si>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</si>
  <si>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</si>
  <si>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</si>
  <si>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</si>
  <si>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</si>
  <si>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</si>
  <si>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</si>
  <si>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</si>
  <si>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</si>
  <si>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</si>
  <si>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</si>
  <si>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</si>
  <si>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</si>
  <si>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</si>
  <si>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</si>
  <si>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</si>
  <si>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</si>
  <si>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</si>
  <si>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</si>
  <si>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</si>
  <si>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</si>
  <si>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</si>
  <si>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</si>
  <si>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</si>
  <si>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</si>
  <si>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</si>
  <si>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</si>
  <si>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</si>
  <si>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</si>
  <si>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</si>
  <si>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</si>
  <si>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</si>
  <si>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</si>
  <si>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</si>
  <si>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</si>
  <si>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</si>
  <si>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</si>
  <si>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</si>
  <si>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</si>
  <si>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</si>
  <si>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</si>
  <si>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</si>
  <si>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</si>
  <si>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</si>
  <si>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</si>
  <si>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</si>
  <si>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</si>
  <si>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</si>
  <si>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</si>
  <si>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</si>
  <si>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</si>
  <si>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</si>
  <si>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</si>
  <si>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</si>
  <si>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</si>
  <si>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</si>
  <si>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</si>
  <si>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</si>
  <si>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</si>
  <si>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</si>
  <si>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</si>
  <si>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</si>
  <si>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</si>
  <si>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</si>
  <si>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</si>
  <si>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</si>
  <si>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</si>
  <si>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</si>
  <si>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</si>
  <si>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</si>
  <si>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</si>
  <si>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</si>
  <si>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</si>
  <si>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</si>
  <si>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</si>
  <si>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</si>
  <si>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</si>
  <si>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</si>
  <si>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</si>
  <si>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</si>
  <si>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</si>
  <si>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</si>
  <si>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</si>
  <si>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</si>
  <si>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</si>
  <si>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</si>
  <si>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</si>
  <si>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</si>
  <si>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</si>
  <si>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</si>
  <si>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</si>
  <si>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</si>
  <si>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</si>
  <si>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</si>
  <si>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</si>
  <si>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</si>
  <si>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</si>
  <si>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</si>
  <si>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</si>
  <si>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</si>
  <si>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</si>
  <si>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</si>
  <si>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</si>
  <si>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</si>
  <si>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</si>
  <si>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</si>
  <si>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</si>
  <si>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</si>
  <si>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</si>
  <si>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</si>
  <si>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</si>
  <si>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</si>
  <si>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</si>
  <si>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</si>
  <si>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</si>
  <si>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</si>
  <si>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</si>
  <si>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</si>
  <si>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</si>
  <si>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</si>
  <si>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</si>
  <si>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</si>
  <si>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</si>
  <si>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</si>
  <si>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</si>
  <si>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</si>
  <si>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</si>
  <si>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</si>
  <si>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</si>
  <si>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</si>
  <si>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</si>
  <si>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</si>
  <si>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</si>
  <si>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</si>
  <si>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</si>
  <si>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</si>
  <si>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</si>
  <si>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</si>
  <si>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</si>
  <si>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</si>
  <si>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</si>
  <si>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</si>
  <si>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</si>
  <si>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</si>
  <si>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</si>
  <si>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</si>
  <si>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</si>
  <si>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</si>
  <si>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</si>
  <si>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</si>
  <si>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</si>
  <si>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</si>
  <si>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</si>
  <si>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</si>
  <si>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</si>
  <si>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</si>
  <si>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</si>
  <si>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</si>
  <si>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</si>
  <si>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</si>
  <si>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</si>
  <si>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</si>
  <si>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</si>
  <si>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</si>
  <si>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</si>
  <si>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</si>
  <si>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</si>
  <si>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</si>
  <si>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</si>
  <si>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</si>
  <si>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</si>
  <si>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</si>
  <si>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</si>
  <si>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</si>
  <si>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</si>
  <si>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</si>
  <si>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</si>
  <si>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</si>
  <si>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</si>
  <si>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</si>
  <si>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</si>
  <si>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</si>
  <si>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</si>
  <si>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</si>
  <si>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</si>
  <si>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</si>
  <si>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</si>
  <si>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</si>
  <si>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</si>
  <si>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</si>
  <si>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</si>
  <si>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</si>
  <si>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</si>
  <si>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</si>
  <si>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</si>
  <si>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</si>
  <si>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</si>
  <si>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</si>
  <si>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</si>
  <si>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</si>
  <si>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</si>
  <si>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</si>
  <si>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</si>
  <si>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</si>
  <si>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</si>
  <si>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</si>
  <si>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</si>
  <si>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</si>
  <si>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</si>
  <si>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</si>
  <si>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</si>
  <si>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</si>
  <si>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</si>
  <si>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</si>
  <si>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</si>
  <si>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</si>
  <si>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</si>
  <si>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</si>
  <si>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</si>
  <si>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</si>
  <si>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</si>
  <si>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</si>
  <si>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</si>
  <si>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</si>
  <si>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</si>
  <si>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</si>
  <si>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</si>
  <si>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</si>
  <si>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</si>
  <si>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</si>
  <si>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</si>
  <si>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</si>
  <si>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</si>
  <si>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</si>
  <si>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</si>
  <si>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</si>
  <si>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</si>
  <si>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</si>
  <si>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</si>
  <si>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</si>
  <si>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</si>
  <si>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</si>
  <si>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</si>
  <si>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</si>
  <si>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</si>
  <si>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</si>
  <si>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</si>
  <si>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</si>
  <si>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</si>
  <si>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</si>
  <si>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</si>
  <si>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</si>
  <si>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</si>
  <si>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</si>
  <si>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</si>
  <si>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</si>
  <si>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</si>
  <si>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</si>
  <si>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</si>
  <si>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</si>
  <si>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</si>
  <si>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</si>
  <si>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</si>
  <si>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</si>
  <si>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</si>
  <si>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</si>
  <si>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</si>
  <si>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</si>
  <si>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</si>
  <si>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</si>
  <si>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</si>
  <si>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</si>
  <si>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</si>
  <si>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</si>
  <si>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</si>
  <si>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</si>
  <si>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</si>
  <si>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</si>
  <si>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</si>
  <si>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</si>
  <si>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</si>
  <si>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</si>
  <si>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</si>
  <si>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</si>
  <si>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</si>
  <si>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</si>
  <si>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</si>
  <si>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</si>
  <si>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</si>
  <si>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</si>
  <si>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</si>
  <si>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</si>
  <si>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</si>
  <si>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</si>
  <si>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</si>
  <si>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</si>
  <si>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</si>
  <si>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</si>
  <si>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</si>
  <si>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</si>
  <si>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</si>
  <si>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</si>
  <si>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</si>
  <si>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</si>
  <si>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</si>
  <si>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</si>
  <si>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</si>
  <si>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</si>
  <si>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</si>
  <si>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</si>
  <si>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</si>
  <si>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</si>
  <si>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</si>
  <si>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</si>
  <si>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</si>
  <si>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</si>
  <si>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</si>
  <si>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</si>
  <si>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</si>
  <si>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</si>
  <si>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</si>
  <si>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</si>
  <si>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</si>
  <si>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</si>
  <si>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</si>
  <si>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</si>
  <si>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</si>
  <si>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</si>
  <si>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</si>
  <si>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</si>
  <si>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</si>
  <si>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</si>
  <si>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</si>
  <si>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</si>
  <si>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</si>
  <si>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</si>
  <si>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</si>
  <si>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</si>
  <si>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</si>
  <si>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</si>
  <si>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</si>
  <si>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</si>
  <si>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</si>
  <si>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</si>
  <si>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</si>
  <si>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</si>
  <si>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</si>
  <si>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</si>
  <si>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</si>
  <si>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</si>
  <si>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</si>
  <si>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</si>
  <si>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</si>
  <si>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</si>
  <si>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</si>
  <si>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</si>
  <si>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</si>
  <si>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</si>
  <si>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</si>
  <si>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</si>
  <si>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</si>
  <si>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</si>
  <si>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</si>
  <si>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</si>
  <si>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</si>
  <si>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</si>
  <si>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</si>
  <si>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</si>
  <si>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</si>
  <si>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</si>
  <si>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</si>
  <si>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</si>
  <si>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</si>
  <si>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</si>
  <si>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</si>
  <si>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</si>
  <si>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</si>
  <si>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</si>
  <si>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</si>
  <si>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</si>
  <si>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</si>
  <si>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</si>
  <si>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</si>
  <si>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</si>
  <si>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</si>
  <si>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</si>
  <si>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</si>
  <si>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</si>
  <si>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</si>
  <si>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</si>
  <si>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</si>
  <si>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</si>
  <si>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</si>
  <si>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</si>
  <si>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</si>
  <si>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</si>
  <si>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</si>
  <si>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</si>
  <si>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</si>
  <si>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</si>
  <si>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</si>
  <si>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</si>
  <si>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</si>
  <si>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</si>
  <si>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</si>
  <si>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</si>
  <si>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</si>
  <si>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</si>
  <si>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</si>
  <si>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</si>
  <si>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</si>
  <si>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</si>
  <si>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</si>
  <si>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</si>
  <si>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</si>
  <si>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</si>
  <si>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</si>
  <si>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</si>
  <si>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</si>
  <si>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</si>
  <si>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</si>
  <si>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</si>
  <si>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</si>
  <si>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</si>
  <si>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</si>
  <si>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</si>
  <si>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</si>
  <si>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</si>
  <si>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</si>
  <si>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</si>
  <si>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</si>
  <si>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</si>
  <si>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</si>
  <si>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</si>
  <si>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</si>
  <si>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</si>
  <si>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</si>
  <si>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</si>
  <si>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</si>
  <si>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</si>
  <si>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</si>
  <si>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</si>
  <si>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</si>
  <si>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</si>
  <si>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</si>
  <si>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</si>
  <si>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</si>
  <si>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</si>
  <si>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</si>
  <si>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</si>
  <si>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</si>
  <si>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</si>
  <si>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</si>
  <si>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</si>
  <si>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</si>
  <si>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</si>
  <si>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</si>
  <si>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</si>
  <si>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</si>
  <si>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</si>
  <si>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</si>
  <si>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</si>
  <si>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</si>
  <si>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</si>
  <si>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</si>
  <si>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</si>
  <si>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</si>
  <si>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</si>
  <si>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</si>
  <si>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</si>
  <si>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</si>
  <si>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</si>
  <si>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</si>
  <si>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</si>
  <si>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</si>
  <si>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</si>
  <si>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</si>
  <si>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</si>
  <si>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</si>
  <si>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</si>
  <si>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</si>
  <si>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</si>
  <si>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</si>
  <si>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</si>
  <si>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</si>
  <si>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</si>
  <si>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</si>
  <si>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</si>
  <si>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</si>
  <si>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</si>
  <si>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</si>
  <si>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</si>
  <si>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</si>
  <si>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</si>
  <si>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</si>
  <si>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</si>
  <si>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</si>
  <si>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</si>
  <si>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</si>
  <si>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</si>
  <si>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</si>
  <si>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</si>
  <si>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</si>
  <si>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</si>
  <si>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</si>
  <si>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</si>
  <si>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</si>
  <si>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</si>
  <si>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</si>
  <si>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</si>
  <si>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</si>
  <si>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</si>
  <si>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</si>
  <si>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</si>
  <si>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</si>
  <si>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</si>
  <si>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</si>
  <si>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</si>
  <si>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</si>
  <si>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</si>
  <si>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</si>
  <si>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</si>
  <si>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</si>
  <si>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</si>
  <si>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</si>
  <si>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</si>
  <si>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</si>
  <si>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</si>
  <si>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</si>
  <si>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</si>
  <si>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</si>
  <si>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</si>
  <si>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</si>
  <si>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</si>
  <si>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</si>
  <si>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</si>
  <si>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</si>
  <si>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</si>
  <si>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</si>
  <si>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</si>
  <si>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</si>
  <si>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</si>
  <si>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</si>
  <si>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</si>
  <si>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</si>
  <si>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</si>
  <si>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</si>
  <si>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</si>
  <si>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</si>
  <si>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</si>
  <si>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</si>
  <si>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</si>
  <si>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</si>
  <si>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</si>
  <si>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</si>
  <si>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</si>
  <si>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</si>
  <si>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</si>
  <si>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</si>
  <si>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</si>
  <si>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</si>
  <si>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</si>
  <si>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</si>
  <si>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</si>
  <si>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</si>
  <si>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</si>
  <si>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</si>
  <si>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</si>
  <si>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</si>
  <si>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</si>
  <si>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</si>
  <si>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</si>
  <si>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</si>
  <si>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</si>
  <si>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</si>
  <si>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</si>
  <si>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</si>
  <si>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</si>
  <si>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</si>
  <si>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</si>
  <si>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</si>
  <si>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</si>
  <si>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</si>
  <si>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</si>
  <si>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</si>
  <si>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</si>
  <si>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</si>
  <si>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</si>
  <si>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</si>
  <si>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</si>
  <si>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</si>
  <si>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</si>
  <si>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</si>
  <si>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</si>
  <si>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</si>
  <si>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</si>
  <si>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</si>
  <si>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</si>
  <si>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</si>
  <si>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</si>
  <si>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</si>
  <si>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</si>
  <si>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</si>
  <si>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</si>
  <si>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</si>
  <si>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</si>
  <si>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</si>
  <si>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</si>
  <si>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</si>
  <si>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</si>
  <si>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</si>
  <si>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</si>
  <si>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</si>
  <si>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</si>
  <si>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</si>
  <si>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</si>
  <si>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</si>
  <si>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</si>
  <si>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</si>
  <si>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</si>
  <si>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</si>
  <si>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</si>
  <si>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</si>
  <si>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</si>
  <si>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</si>
  <si>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</si>
  <si>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</si>
  <si>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</si>
  <si>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</si>
  <si>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</si>
  <si>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</si>
  <si>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</si>
  <si>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</si>
  <si>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</si>
  <si>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</si>
  <si>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</si>
  <si>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</si>
  <si>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</si>
  <si>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</si>
  <si>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</si>
  <si>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</si>
  <si>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</si>
  <si>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</si>
  <si>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</si>
  <si>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</si>
  <si>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</si>
  <si>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</si>
  <si>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</si>
  <si>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</si>
  <si>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</si>
  <si>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</si>
  <si>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</si>
  <si>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</si>
  <si>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</si>
  <si>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</si>
  <si>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</si>
  <si>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</si>
  <si>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</si>
  <si>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</si>
  <si>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</si>
  <si>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</si>
  <si>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</si>
  <si>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</si>
  <si>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</si>
  <si>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</si>
  <si>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</si>
  <si>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</si>
  <si>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</si>
  <si>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</si>
  <si>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</si>
  <si>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</si>
  <si>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</si>
  <si>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</si>
  <si>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</si>
  <si>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</si>
  <si>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</si>
  <si>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</si>
  <si>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</si>
  <si>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</si>
  <si>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</si>
  <si>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</si>
  <si>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</si>
  <si>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</si>
  <si>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</si>
  <si>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</si>
  <si>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</si>
  <si>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</si>
  <si>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</si>
  <si>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</si>
  <si>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</si>
  <si>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</si>
  <si>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</si>
  <si>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</si>
  <si>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</si>
  <si>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</si>
  <si>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</si>
  <si>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</si>
  <si>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</si>
  <si>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</si>
  <si>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</si>
  <si>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</si>
  <si>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</si>
  <si>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</si>
  <si>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</si>
  <si>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</si>
  <si>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</si>
  <si>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</si>
  <si>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</si>
  <si>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</si>
  <si>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</si>
  <si>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</si>
  <si>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</si>
  <si>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</si>
  <si>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</si>
  <si>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</si>
  <si>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</si>
  <si>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</si>
  <si>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</si>
  <si>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</si>
  <si>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</si>
  <si>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</si>
  <si>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</si>
  <si>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</si>
  <si>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</si>
  <si>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</si>
  <si>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</si>
  <si>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</si>
  <si>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</si>
  <si>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</si>
  <si>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</si>
  <si>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</si>
  <si>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</si>
  <si>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</si>
  <si>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</si>
  <si>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</si>
  <si>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</si>
  <si>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</si>
  <si>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</si>
  <si>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</si>
  <si>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</si>
  <si>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</si>
  <si>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</si>
  <si>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</si>
  <si>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</si>
  <si>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</si>
  <si>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</si>
  <si>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</si>
  <si>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</si>
  <si>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</si>
  <si>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</si>
  <si>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</si>
  <si>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</si>
  <si>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</si>
  <si>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</si>
  <si>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</si>
  <si>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</si>
  <si>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</si>
  <si>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</si>
  <si>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</si>
  <si>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</si>
  <si>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</si>
  <si>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</si>
  <si>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</si>
  <si>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</si>
  <si>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</si>
  <si>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</si>
  <si>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</si>
  <si>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</si>
  <si>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</si>
  <si>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</si>
  <si>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</si>
  <si>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</si>
  <si>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</si>
  <si>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</si>
  <si>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</si>
  <si>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</si>
  <si>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</si>
  <si>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</si>
  <si>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</si>
  <si>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</si>
  <si>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</si>
  <si>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</si>
  <si>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</si>
  <si>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</si>
  <si>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</si>
  <si>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</si>
  <si>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</si>
  <si>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</si>
  <si>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</si>
  <si>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</si>
  <si>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</si>
  <si>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</si>
  <si>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</si>
  <si>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</si>
  <si>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</si>
  <si>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</si>
  <si>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</si>
  <si>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</si>
  <si>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</si>
  <si>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</si>
  <si>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</si>
  <si>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</si>
  <si>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</si>
  <si>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</si>
  <si>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</si>
  <si>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</si>
  <si>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</si>
  <si>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</si>
  <si>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</si>
  <si>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</si>
  <si>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</si>
  <si>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</si>
  <si>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</si>
  <si>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</si>
  <si>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</si>
  <si>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</si>
  <si>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</si>
  <si>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</si>
  <si>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</si>
  <si>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</si>
  <si>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</si>
  <si>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</si>
  <si>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</si>
  <si>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</si>
  <si>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</si>
  <si>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</si>
  <si>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</si>
  <si>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</si>
  <si>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</si>
  <si>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</si>
  <si>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</si>
  <si>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</si>
  <si>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</si>
  <si>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</si>
  <si>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</si>
  <si>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</si>
  <si>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</si>
  <si>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</si>
  <si>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</si>
  <si>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</si>
  <si>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</si>
  <si>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</si>
  <si>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</si>
  <si>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</si>
  <si>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</si>
  <si>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</si>
  <si>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</si>
  <si>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</si>
  <si>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</si>
  <si>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</si>
  <si>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</si>
  <si>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</si>
  <si>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</si>
  <si>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</si>
  <si>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</si>
  <si>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</si>
  <si>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</si>
  <si>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</si>
  <si>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</si>
  <si>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</si>
  <si>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</si>
  <si>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</si>
  <si>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</si>
  <si>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</si>
  <si>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</si>
  <si>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</si>
  <si>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</si>
  <si>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</si>
  <si>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</si>
  <si>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</si>
  <si>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</si>
  <si>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</si>
  <si>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</si>
  <si>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</si>
  <si>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</si>
  <si>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</si>
  <si>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</si>
  <si>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</si>
  <si>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</si>
  <si>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</si>
  <si>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</si>
  <si>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</si>
  <si>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</si>
  <si>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</si>
  <si>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</si>
  <si>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</si>
  <si>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</si>
  <si>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</si>
  <si>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</si>
  <si>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</si>
  <si>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</si>
  <si>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</si>
  <si>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</si>
  <si>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</si>
  <si>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</si>
  <si>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</si>
  <si>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</si>
  <si>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</si>
  <si>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</si>
  <si>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</si>
  <si>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</si>
  <si>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</si>
  <si>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</si>
  <si>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</si>
  <si>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</si>
  <si>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</si>
  <si>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</si>
  <si>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</si>
  <si>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</si>
  <si>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</si>
  <si>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</si>
  <si>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</si>
  <si>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</si>
  <si>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</si>
  <si>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</si>
  <si>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</si>
  <si>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</si>
  <si>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</si>
  <si>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</si>
  <si>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</si>
  <si>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</si>
  <si>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</si>
  <si>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</si>
  <si>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</si>
  <si>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</si>
  <si>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</si>
  <si>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</si>
  <si>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</si>
  <si>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</si>
  <si>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</si>
  <si>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</si>
  <si>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</si>
  <si>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</si>
  <si>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</si>
  <si>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</si>
  <si>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</si>
  <si>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</si>
  <si>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</si>
  <si>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</si>
  <si>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</si>
  <si>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</si>
  <si>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</si>
  <si>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</si>
  <si>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</si>
  <si>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</si>
  <si>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</si>
  <si>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</si>
  <si>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</si>
  <si>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</si>
  <si>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</si>
  <si>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</si>
  <si>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</si>
  <si>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</si>
  <si>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</si>
  <si>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</si>
  <si>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</si>
  <si>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</si>
  <si>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</si>
  <si>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</si>
  <si>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</si>
  <si>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</si>
  <si>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</si>
  <si>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</si>
  <si>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</si>
  <si>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</si>
  <si>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</si>
  <si>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</si>
  <si>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</si>
  <si>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</si>
  <si>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</si>
  <si>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</si>
  <si>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</si>
  <si>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</si>
  <si>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</si>
  <si>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</si>
  <si>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</si>
  <si>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</si>
  <si>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</si>
  <si>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</si>
  <si>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</si>
  <si>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</si>
  <si>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</si>
  <si>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</si>
  <si>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</si>
  <si>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</si>
  <si>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</si>
  <si>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</si>
  <si>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</si>
  <si>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</si>
  <si>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</si>
  <si>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</si>
  <si>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</si>
  <si>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</si>
  <si>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</si>
  <si>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</si>
  <si>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</si>
  <si>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</si>
  <si>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</si>
  <si>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</si>
  <si>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</si>
  <si>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</si>
  <si>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</si>
  <si>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</si>
  <si>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</si>
  <si>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</si>
  <si>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</si>
  <si>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</si>
  <si>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</si>
  <si>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</si>
  <si>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</si>
  <si>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</si>
  <si>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</si>
  <si>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</si>
  <si>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</si>
  <si>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</si>
  <si>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</si>
  <si>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</si>
  <si>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</si>
  <si>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</si>
  <si>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</si>
  <si>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</si>
  <si>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</si>
  <si>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</si>
  <si>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</si>
  <si>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</si>
  <si>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</si>
  <si>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</si>
  <si>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</si>
  <si>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</si>
  <si>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</si>
  <si>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</si>
  <si>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</si>
  <si>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</si>
  <si>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</si>
  <si>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</si>
  <si>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</si>
  <si>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</si>
  <si>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</si>
  <si>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</si>
  <si>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</si>
  <si>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</si>
  <si>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</si>
  <si>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</si>
  <si>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</si>
  <si>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</si>
  <si>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</si>
  <si>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</si>
  <si>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</si>
  <si>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</si>
  <si>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</si>
  <si>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</si>
  <si>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</si>
  <si>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</si>
  <si>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</si>
  <si>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</si>
  <si>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</si>
  <si>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</si>
  <si>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</si>
  <si>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</si>
  <si>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</si>
  <si>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</si>
  <si>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</si>
  <si>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</si>
  <si>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</si>
  <si>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</si>
  <si>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</si>
  <si>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</si>
  <si>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</si>
  <si>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</si>
  <si>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</si>
  <si>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</si>
  <si>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</si>
  <si>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</si>
  <si>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</si>
  <si>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</si>
  <si>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</si>
  <si>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</si>
  <si>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</si>
  <si>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</si>
  <si>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</si>
  <si>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</si>
  <si>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</si>
  <si>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</si>
  <si>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</si>
  <si>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</si>
  <si>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</si>
  <si>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</si>
  <si>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</si>
  <si>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</si>
  <si>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</si>
  <si>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</si>
  <si>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</si>
  <si>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</si>
  <si>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</si>
  <si>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</si>
  <si>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</si>
  <si>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</si>
  <si>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</si>
  <si>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</si>
  <si>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</si>
  <si>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</si>
  <si>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</si>
  <si>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</si>
  <si>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</si>
  <si>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</si>
  <si>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</si>
  <si>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</si>
  <si>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</si>
  <si>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</si>
  <si>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</si>
  <si>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</si>
  <si>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</si>
  <si>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</si>
  <si>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</si>
  <si>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</si>
  <si>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</si>
  <si>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</si>
  <si>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</si>
  <si>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</si>
  <si>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</si>
  <si>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</si>
  <si>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</si>
  <si>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</si>
  <si>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</si>
  <si>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</si>
  <si>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</si>
  <si>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</si>
  <si>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</si>
  <si>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</si>
  <si>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</si>
  <si>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</si>
  <si>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</si>
  <si>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</si>
  <si>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</si>
  <si>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</si>
  <si>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</si>
  <si>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</si>
  <si>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</si>
  <si>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</si>
  <si>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</si>
  <si>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</si>
  <si>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</si>
  <si>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</si>
  <si>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</si>
  <si>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</si>
  <si>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</si>
  <si>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</si>
  <si>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</si>
  <si>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</si>
  <si>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</si>
  <si>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</si>
  <si>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</si>
  <si>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</si>
  <si>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</si>
  <si>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</si>
  <si>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</si>
  <si>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</si>
  <si>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</si>
  <si>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</si>
  <si>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</si>
  <si>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</si>
  <si>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</si>
  <si>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</si>
  <si>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</si>
  <si>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</si>
  <si>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</si>
  <si>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</si>
  <si>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</si>
  <si>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</si>
  <si>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</si>
  <si>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</si>
  <si>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</si>
  <si>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</si>
  <si>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</si>
  <si>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</si>
  <si>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</si>
  <si>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</si>
  <si>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</si>
  <si>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</si>
  <si>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</si>
  <si>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</si>
  <si>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</si>
  <si>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</si>
  <si>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</si>
  <si>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</si>
  <si>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</si>
  <si>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</si>
  <si>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</si>
  <si>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</si>
  <si>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</si>
  <si>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</si>
  <si>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</si>
  <si>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</si>
  <si>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</si>
  <si>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</si>
  <si>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</si>
  <si>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</si>
  <si>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</si>
  <si>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</si>
  <si>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</si>
  <si>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</si>
  <si>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</si>
  <si>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</si>
  <si>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</si>
  <si>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</si>
  <si>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</si>
  <si>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</si>
  <si>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</si>
  <si>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</si>
  <si>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</si>
  <si>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</si>
  <si>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</si>
  <si>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</si>
  <si>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</si>
  <si>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</si>
  <si>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</si>
  <si>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</si>
  <si>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</si>
  <si>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</si>
  <si>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</si>
  <si>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</si>
  <si>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</si>
  <si>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</si>
  <si>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</si>
  <si>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</si>
  <si>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</si>
  <si>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</si>
  <si>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</si>
  <si>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</si>
  <si>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</si>
  <si>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</si>
  <si>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</si>
  <si>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</si>
  <si>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</si>
  <si>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</si>
  <si>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</si>
  <si>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</si>
  <si>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</si>
  <si>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</si>
  <si>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</si>
  <si>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</si>
  <si>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</si>
  <si>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</si>
  <si>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</si>
  <si>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</si>
  <si>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</si>
  <si>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</si>
  <si>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</si>
  <si>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</si>
  <si>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</si>
  <si>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</si>
  <si>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</si>
  <si>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</si>
  <si>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</si>
  <si>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</si>
  <si>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</si>
  <si>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</si>
  <si>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</si>
  <si>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</si>
  <si>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</si>
  <si>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</si>
  <si>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</si>
  <si>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</si>
  <si>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</si>
  <si>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</si>
  <si>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</si>
  <si>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</si>
  <si>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</si>
  <si>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</si>
  <si>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</si>
  <si>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</si>
  <si>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</si>
  <si>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</si>
  <si>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</si>
  <si>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</si>
  <si>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</si>
  <si>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</si>
  <si>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</si>
  <si>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</si>
  <si>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</si>
  <si>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</si>
  <si>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</si>
  <si>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</si>
  <si>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</si>
  <si>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</si>
  <si>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</si>
  <si>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</si>
  <si>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</si>
  <si>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</si>
  <si>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</si>
  <si>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</si>
  <si>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</si>
  <si>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</si>
  <si>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</si>
  <si>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</si>
  <si>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</si>
  <si>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</si>
  <si>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</si>
  <si>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</si>
  <si>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</si>
  <si>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</si>
  <si>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</si>
  <si>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</si>
  <si>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</si>
  <si>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</si>
  <si>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</si>
  <si>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</si>
  <si>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</si>
  <si>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</si>
  <si>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</si>
  <si>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</si>
  <si>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</si>
  <si>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</si>
  <si>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</si>
  <si>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</si>
  <si>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</si>
  <si>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</si>
  <si>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</si>
  <si>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</si>
  <si>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</si>
  <si>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</si>
  <si>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</si>
  <si>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</si>
  <si>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</si>
  <si>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</si>
  <si>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</si>
  <si>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</si>
  <si>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</si>
  <si>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</si>
  <si>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</si>
  <si>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</si>
  <si>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</si>
  <si>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</si>
  <si>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</si>
  <si>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</si>
  <si>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</si>
  <si>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</si>
  <si>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</si>
  <si>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</si>
  <si>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</si>
  <si>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</si>
  <si>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</si>
  <si>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</si>
  <si>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</si>
  <si>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</si>
  <si>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</si>
  <si>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</si>
  <si>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</si>
  <si>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</si>
  <si>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</si>
  <si>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</si>
  <si>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</si>
  <si>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</si>
  <si>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</si>
  <si>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</si>
  <si>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</si>
  <si>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</si>
  <si>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</si>
  <si>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</si>
  <si>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</si>
  <si>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</si>
  <si>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</si>
  <si>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</si>
  <si>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</si>
  <si>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</si>
  <si>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</si>
  <si>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</si>
  <si>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</si>
  <si>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</si>
  <si>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</si>
  <si>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</si>
  <si>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</si>
  <si>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</si>
  <si>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</si>
  <si>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</si>
  <si>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</si>
  <si>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</si>
  <si>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</si>
  <si>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</si>
  <si>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</si>
  <si>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</si>
  <si>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</si>
  <si>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</si>
  <si>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</si>
  <si>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</si>
  <si>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</si>
  <si>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</si>
  <si>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</si>
  <si>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</si>
  <si>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</si>
  <si>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</si>
  <si>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</si>
  <si>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</si>
  <si>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</si>
  <si>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</si>
  <si>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</si>
  <si>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</si>
  <si>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</si>
  <si>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</si>
  <si>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</si>
  <si>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</si>
  <si>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</si>
  <si>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</si>
  <si>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</si>
  <si>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</si>
  <si>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</si>
  <si>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</si>
  <si>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</si>
  <si>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</si>
  <si>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</si>
  <si>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</si>
  <si>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</si>
  <si>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</si>
  <si>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</si>
  <si>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</si>
  <si>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</si>
  <si>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</si>
  <si>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</si>
  <si>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</si>
  <si>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</si>
  <si>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</si>
  <si>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</si>
  <si>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</si>
  <si>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</si>
  <si>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</si>
  <si>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</si>
  <si>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</si>
  <si>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</si>
  <si>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</si>
  <si>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</si>
  <si>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</si>
  <si>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</si>
  <si>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</si>
  <si>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</si>
  <si>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</si>
  <si>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</si>
  <si>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</si>
  <si>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</si>
  <si>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</si>
  <si>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</si>
  <si>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</si>
  <si>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</si>
  <si>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</si>
  <si>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</si>
  <si>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</si>
  <si>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</si>
  <si>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</si>
  <si>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</si>
  <si>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</si>
  <si>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</si>
  <si>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</si>
  <si>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</si>
  <si>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</si>
  <si>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</si>
  <si>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</si>
  <si>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</si>
  <si>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</si>
  <si>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</si>
  <si>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</si>
  <si>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</si>
  <si>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</si>
  <si>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</si>
  <si>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</si>
  <si>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</si>
  <si>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</si>
  <si>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</si>
  <si>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</si>
  <si>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</si>
  <si>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</si>
  <si>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</si>
  <si>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</si>
  <si>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</si>
  <si>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</si>
  <si>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</si>
  <si>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</si>
  <si>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</si>
  <si>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</si>
  <si>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</si>
  <si>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</si>
  <si>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</si>
  <si>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</si>
  <si>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</si>
  <si>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</si>
  <si>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</si>
  <si>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</si>
  <si>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</si>
  <si>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</si>
  <si>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</si>
  <si>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</si>
  <si>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</si>
  <si>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</si>
  <si>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</si>
  <si>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</si>
  <si>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</si>
  <si>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</si>
  <si>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</si>
  <si>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</si>
  <si>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</si>
  <si>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</si>
  <si>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</si>
  <si>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</si>
  <si>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</si>
  <si>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</si>
  <si>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</si>
  <si>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</si>
  <si>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</si>
  <si>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</si>
  <si>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</si>
  <si>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</si>
  <si>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</si>
  <si>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</si>
  <si>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</si>
  <si>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</si>
  <si>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</si>
  <si>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</si>
  <si>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</si>
  <si>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</si>
  <si>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</si>
  <si>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</si>
  <si>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</si>
  <si>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</si>
  <si>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</si>
  <si>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</si>
  <si>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</si>
  <si>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</si>
  <si>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</si>
  <si>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</si>
  <si>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</si>
  <si>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</si>
  <si>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</si>
  <si>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</si>
  <si>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</si>
  <si>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</si>
  <si>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</si>
  <si>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</si>
  <si>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</si>
  <si>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</si>
  <si>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</si>
  <si>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</si>
  <si>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</si>
  <si>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</si>
  <si>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</si>
  <si>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</si>
  <si>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</si>
  <si>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</si>
  <si>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</si>
  <si>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</si>
  <si>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</si>
  <si>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</si>
  <si>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</si>
  <si>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</si>
  <si>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</si>
  <si>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</si>
  <si>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</si>
  <si>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</si>
  <si>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</si>
  <si>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</si>
  <si>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</si>
  <si>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</si>
  <si>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</si>
  <si>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</si>
  <si>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</si>
  <si>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</si>
  <si>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</si>
  <si>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</si>
  <si>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</si>
  <si>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</si>
  <si>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</si>
  <si>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</si>
  <si>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</si>
  <si>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</si>
  <si>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</si>
  <si>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</si>
  <si>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</si>
  <si>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</si>
  <si>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</si>
  <si>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</si>
  <si>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</si>
  <si>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</si>
  <si>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</si>
  <si>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</si>
  <si>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</si>
  <si>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</si>
  <si>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</si>
  <si>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</si>
  <si>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</si>
  <si>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</si>
  <si>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</si>
  <si>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</si>
  <si>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</si>
  <si>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</si>
  <si>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</si>
  <si>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</si>
  <si>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</si>
  <si>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</si>
  <si>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</si>
  <si>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</si>
  <si>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</si>
  <si>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</si>
  <si>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</si>
  <si>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</si>
  <si>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</si>
  <si>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</si>
  <si>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</si>
  <si>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</si>
  <si>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</si>
  <si>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</si>
  <si>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</si>
  <si>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</si>
  <si>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</si>
  <si>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</si>
  <si>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</si>
  <si>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</si>
  <si>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</si>
  <si>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</si>
  <si>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</si>
  <si>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</si>
  <si>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</si>
  <si>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</si>
  <si>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</si>
  <si>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</si>
  <si>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</si>
  <si>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</si>
  <si>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</si>
  <si>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</si>
  <si>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</si>
  <si>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</si>
  <si>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</si>
  <si>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</si>
  <si>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</si>
  <si>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</si>
  <si>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</si>
  <si>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</si>
  <si>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</si>
  <si>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</si>
  <si>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</si>
  <si>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</si>
  <si>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</si>
  <si>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</si>
  <si>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</si>
  <si>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</si>
  <si>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</si>
  <si>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</si>
  <si>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</si>
  <si>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</si>
  <si>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</si>
  <si>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</si>
  <si>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</si>
  <si>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</si>
  <si>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</si>
  <si>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</si>
  <si>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</si>
  <si>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</si>
  <si>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</si>
  <si>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</si>
  <si>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</si>
  <si>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</si>
  <si>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</si>
  <si>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</si>
  <si>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</si>
  <si>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</si>
  <si>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</si>
  <si>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</si>
  <si>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</si>
  <si>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</si>
  <si>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</si>
  <si>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</si>
  <si>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</si>
  <si>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</si>
  <si>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</si>
  <si>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</si>
  <si>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</si>
  <si>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</si>
  <si>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</si>
  <si>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</si>
  <si>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</si>
  <si>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</si>
  <si>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</si>
  <si>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</si>
  <si>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</si>
  <si>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</si>
  <si>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</si>
  <si>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</si>
  <si>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</si>
  <si>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</si>
  <si>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</si>
  <si>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</si>
  <si>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</si>
  <si>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</si>
  <si>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</si>
  <si>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</si>
  <si>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</si>
  <si>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</si>
  <si>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</si>
  <si>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</si>
  <si>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</si>
  <si>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</si>
  <si>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</si>
  <si>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</si>
  <si>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</si>
  <si>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</si>
  <si>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</si>
  <si>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</si>
  <si>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</si>
  <si>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</si>
  <si>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</si>
  <si>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</si>
  <si>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</si>
  <si>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</si>
  <si>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</si>
  <si>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</si>
  <si>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</si>
  <si>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</si>
  <si>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</si>
  <si>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</si>
  <si>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</si>
  <si>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</si>
  <si>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</si>
  <si>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</si>
  <si>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</si>
  <si>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</si>
  <si>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</si>
  <si>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</si>
  <si>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</si>
  <si>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</si>
  <si>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</si>
  <si>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</si>
  <si>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</si>
  <si>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</si>
  <si>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</si>
  <si>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</si>
  <si>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</si>
  <si>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</si>
  <si>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</si>
  <si>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</si>
  <si>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</si>
  <si>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</si>
  <si>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</si>
  <si>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</si>
  <si>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</si>
  <si>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</si>
  <si>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</si>
  <si>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</si>
  <si>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</si>
  <si>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</si>
  <si>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</si>
  <si>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</si>
  <si>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</si>
  <si>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</si>
  <si>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</si>
  <si>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</si>
  <si>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</si>
  <si>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</si>
  <si>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</si>
  <si>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</si>
  <si>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</si>
  <si>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</si>
  <si>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</si>
  <si>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</si>
  <si>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</si>
  <si>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</si>
  <si>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</si>
  <si>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</si>
  <si>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</si>
  <si>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</si>
  <si>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</si>
  <si>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</si>
  <si>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</si>
  <si>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</si>
  <si>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</si>
  <si>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</si>
  <si>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</si>
  <si>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</si>
  <si>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</si>
  <si>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</si>
  <si>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</si>
  <si>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</si>
  <si>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</si>
  <si>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</si>
  <si>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</si>
  <si>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</si>
  <si>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</si>
  <si>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</si>
  <si>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</si>
  <si>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</si>
  <si>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</si>
  <si>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</si>
  <si>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</si>
  <si>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</si>
  <si>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</si>
  <si>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</si>
  <si>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</si>
  <si>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</si>
  <si>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</si>
  <si>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</si>
  <si>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</si>
  <si>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</si>
  <si>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</si>
  <si>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</si>
  <si>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</si>
  <si>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</si>
  <si>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</si>
  <si>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</si>
  <si>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</si>
  <si>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</si>
  <si>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</si>
  <si>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</si>
  <si>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</si>
  <si>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</si>
  <si>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</si>
  <si>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</si>
  <si>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</si>
  <si>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</si>
  <si>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</si>
  <si>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</si>
  <si>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</si>
  <si>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</si>
  <si>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</si>
  <si>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</si>
  <si>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</si>
  <si>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</si>
  <si>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</si>
  <si>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</si>
  <si>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</si>
  <si>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</si>
  <si>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</si>
  <si>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</si>
  <si>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</si>
  <si>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</si>
  <si>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</si>
  <si>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</si>
  <si>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</si>
  <si>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</si>
  <si>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</si>
  <si>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</si>
  <si>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</si>
  <si>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</si>
  <si>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</si>
  <si>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</si>
  <si>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</si>
  <si>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</si>
  <si>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</si>
  <si>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</si>
  <si>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</si>
  <si>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</si>
  <si>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</si>
  <si>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</si>
  <si>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</si>
  <si>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</si>
  <si>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</si>
  <si>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</si>
  <si>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</si>
  <si>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</si>
  <si>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</si>
  <si>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</si>
  <si>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</si>
  <si>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</si>
  <si>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</si>
  <si>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</si>
  <si>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</si>
  <si>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</si>
  <si>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</si>
  <si>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</si>
  <si>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</si>
  <si>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</si>
  <si>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</si>
  <si>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</si>
  <si>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</si>
  <si>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</si>
  <si>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</si>
  <si>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</si>
  <si>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</si>
  <si>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</si>
  <si>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</si>
  <si>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</si>
  <si>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</si>
  <si>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</si>
  <si>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</si>
  <si>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</si>
  <si>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</si>
  <si>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</si>
  <si>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</si>
  <si>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</si>
  <si>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</si>
  <si>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</si>
  <si>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</si>
  <si>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</si>
  <si>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</si>
  <si>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</si>
  <si>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</si>
  <si>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</si>
  <si>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</si>
  <si>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</si>
  <si>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</si>
  <si>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</si>
  <si>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</si>
  <si>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</si>
  <si>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</si>
  <si>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</si>
  <si>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</si>
  <si>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</si>
  <si>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</si>
  <si>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</si>
  <si>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</si>
  <si>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</si>
  <si>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</si>
  <si>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</si>
  <si>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</si>
  <si>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</si>
  <si>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</si>
  <si>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</si>
  <si>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</si>
  <si>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</si>
  <si>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</si>
  <si>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</si>
  <si>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</si>
  <si>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</si>
  <si>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</si>
  <si>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</si>
  <si>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</si>
  <si>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</si>
  <si>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</si>
  <si>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</si>
  <si>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</si>
  <si>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</si>
  <si>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</si>
  <si>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</si>
  <si>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</si>
  <si>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</si>
  <si>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</si>
  <si>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</si>
  <si>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</si>
  <si>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</si>
  <si>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</si>
  <si>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</si>
  <si>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</si>
  <si>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</si>
  <si>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</si>
  <si>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</si>
  <si>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</si>
  <si>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</si>
  <si>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</si>
  <si>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</si>
  <si>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</si>
  <si>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</si>
  <si>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</si>
  <si>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</si>
  <si>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</si>
  <si>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</si>
  <si>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</si>
  <si>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</si>
  <si>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</si>
  <si>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</si>
  <si>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</si>
  <si>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</si>
  <si>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</si>
  <si>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</si>
  <si>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</si>
  <si>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</si>
  <si>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</si>
  <si>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</si>
  <si>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</si>
  <si>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</si>
  <si>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</si>
  <si>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</si>
  <si>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</si>
  <si>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</si>
  <si>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</si>
  <si>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</si>
  <si>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</si>
  <si>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</si>
  <si>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</si>
  <si>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</si>
  <si>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</si>
  <si>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</si>
  <si>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</si>
  <si>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</si>
  <si>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</si>
  <si>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</si>
  <si>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</si>
  <si>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</si>
  <si>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</si>
  <si>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</si>
  <si>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</si>
  <si>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</si>
  <si>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</si>
  <si>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</si>
  <si>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</si>
  <si>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</si>
  <si>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</si>
  <si>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</si>
  <si>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</si>
  <si>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</si>
  <si>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</si>
  <si>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</si>
  <si>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</si>
  <si>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</si>
  <si>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</si>
  <si>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</si>
  <si>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</si>
  <si>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</si>
  <si>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</si>
  <si>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</si>
  <si>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</si>
  <si>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</si>
  <si>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</si>
  <si>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</si>
  <si>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</si>
  <si>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</si>
  <si>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</si>
  <si>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</si>
  <si>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</si>
  <si>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</si>
  <si>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</si>
  <si>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</si>
  <si>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</si>
  <si>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</si>
  <si>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</si>
  <si>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</si>
  <si>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</si>
  <si>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</si>
  <si>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</si>
  <si>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</si>
  <si>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</si>
  <si>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</si>
  <si>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</si>
  <si>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</si>
  <si>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</si>
  <si>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</si>
  <si>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</si>
  <si>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</si>
  <si>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</si>
  <si>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</si>
  <si>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</si>
  <si>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</si>
  <si>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</si>
  <si>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</si>
  <si>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</si>
  <si>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</si>
  <si>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</si>
  <si>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</si>
  <si>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</si>
  <si>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</si>
  <si>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</si>
  <si>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</si>
  <si>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</si>
  <si>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</si>
  <si>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</si>
  <si>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</si>
  <si>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</si>
  <si>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</si>
  <si>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</si>
  <si>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</si>
  <si>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</si>
  <si>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</si>
  <si>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</si>
  <si>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</si>
  <si>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</si>
  <si>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</si>
  <si>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</si>
  <si>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</si>
  <si>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</si>
  <si>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</si>
  <si>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</si>
  <si>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</si>
  <si>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</si>
  <si>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</si>
  <si>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</si>
  <si>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</si>
  <si>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</si>
  <si>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</si>
  <si>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</si>
  <si>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</si>
  <si>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</si>
  <si>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</si>
  <si>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</si>
  <si>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</si>
  <si>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</si>
  <si>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</si>
  <si>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</si>
  <si>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</si>
  <si>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</si>
  <si>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</si>
  <si>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</si>
  <si>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</si>
  <si>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</si>
  <si>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</si>
  <si>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</si>
  <si>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</si>
  <si>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</si>
  <si>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</si>
  <si>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</si>
  <si>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</si>
  <si>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</si>
  <si>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</si>
  <si>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</si>
  <si>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</si>
  <si>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</si>
  <si>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</si>
  <si>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</si>
  <si>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</si>
  <si>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</si>
  <si>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</si>
  <si>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</si>
  <si>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</si>
  <si>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</si>
  <si>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</si>
  <si>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</si>
  <si>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</si>
  <si>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</si>
  <si>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</si>
  <si>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</si>
  <si>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</si>
  <si>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</si>
  <si>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</si>
  <si>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</si>
  <si>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</si>
  <si>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</si>
  <si>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</si>
  <si>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</si>
  <si>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</si>
  <si>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</si>
  <si>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</si>
  <si>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</si>
  <si>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</si>
  <si>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</si>
  <si>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</si>
  <si>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</si>
  <si>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</si>
  <si>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</si>
  <si>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</si>
  <si>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</si>
  <si>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</si>
  <si>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</si>
  <si>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</si>
  <si>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</si>
  <si>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</si>
  <si>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</si>
  <si>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</si>
  <si>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</si>
  <si>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</si>
  <si>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</si>
  <si>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</si>
  <si>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</si>
  <si>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</si>
  <si>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</si>
  <si>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</si>
  <si>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</si>
  <si>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</si>
  <si>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</si>
  <si>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</si>
  <si>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</si>
  <si>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</si>
  <si>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</si>
  <si>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</si>
  <si>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</si>
  <si>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</si>
  <si>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</si>
  <si>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</si>
  <si>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</si>
  <si>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</si>
  <si>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</si>
  <si>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</si>
  <si>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</si>
  <si>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</si>
  <si>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</si>
  <si>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</si>
  <si>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</si>
  <si>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</si>
  <si>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</si>
  <si>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</si>
  <si>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</si>
  <si>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</si>
  <si>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</si>
  <si>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</si>
  <si>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</si>
  <si>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</si>
  <si>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</si>
  <si>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</si>
  <si>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</si>
  <si>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</si>
  <si>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</si>
  <si>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</si>
  <si>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</si>
  <si>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</si>
  <si>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</si>
  <si>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</si>
  <si>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</si>
  <si>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</si>
  <si>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</si>
  <si>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</si>
  <si>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</si>
  <si>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</si>
  <si>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</si>
  <si>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</si>
  <si>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</si>
  <si>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</si>
  <si>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</si>
  <si>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</si>
  <si>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</si>
  <si>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</si>
  <si>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</si>
  <si>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</si>
  <si>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</si>
  <si>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</si>
  <si>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</si>
  <si>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</si>
  <si>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</si>
  <si>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</si>
  <si>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</si>
  <si>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</si>
  <si>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</si>
  <si>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</si>
  <si>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</si>
  <si>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</si>
  <si>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</si>
  <si>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</si>
  <si>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</si>
  <si>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</si>
  <si>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</si>
  <si>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</si>
  <si>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</si>
  <si>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</si>
  <si>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</si>
  <si>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</si>
  <si>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</si>
  <si>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</si>
  <si>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</si>
  <si>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</si>
  <si>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</si>
  <si>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</si>
  <si>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</si>
  <si>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</si>
  <si>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</si>
  <si>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</si>
  <si>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</si>
  <si>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</si>
  <si>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</si>
  <si>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</si>
  <si>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</si>
  <si>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</si>
  <si>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</si>
  <si>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</si>
  <si>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</si>
  <si>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</si>
  <si>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</si>
  <si>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</si>
  <si>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</si>
  <si>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</si>
  <si>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</si>
  <si>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</si>
  <si>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</si>
  <si>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</si>
  <si>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</si>
  <si>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</si>
  <si>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</si>
  <si>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</si>
  <si>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</si>
  <si>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</si>
  <si>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</si>
  <si>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</si>
  <si>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</si>
  <si>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</si>
  <si>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</si>
  <si>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</si>
  <si>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</si>
  <si>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</si>
  <si>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</si>
  <si>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</si>
  <si>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</si>
  <si>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</si>
  <si>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</si>
  <si>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</si>
  <si>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</si>
  <si>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</si>
  <si>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</si>
  <si>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</si>
  <si>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</si>
  <si>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</si>
  <si>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</si>
  <si>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</si>
  <si>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</si>
  <si>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</si>
  <si>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</si>
  <si>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</si>
  <si>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</si>
  <si>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</si>
  <si>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</si>
  <si>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</si>
  <si>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</si>
  <si>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</si>
  <si>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</si>
  <si>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</si>
  <si>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</si>
  <si>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</si>
  <si>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</si>
  <si>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</si>
  <si>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</si>
  <si>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</si>
  <si>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</si>
  <si>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</si>
  <si>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</si>
  <si>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</si>
  <si>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</si>
  <si>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</si>
  <si>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</si>
  <si>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</si>
  <si>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</si>
  <si>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</si>
  <si>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</si>
  <si>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</si>
  <si>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</si>
  <si>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</si>
  <si>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</si>
  <si>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</si>
  <si>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</si>
  <si>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</si>
  <si>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</si>
  <si>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</si>
  <si>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</si>
  <si>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</si>
  <si>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</si>
  <si>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</si>
  <si>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</si>
  <si>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</si>
  <si>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</si>
  <si>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</si>
  <si>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</si>
  <si>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</si>
  <si>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</si>
  <si>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</si>
  <si>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</si>
  <si>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</si>
  <si>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</si>
  <si>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</si>
  <si>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</si>
  <si>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</si>
  <si>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</si>
  <si>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</si>
  <si>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</si>
  <si>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</si>
  <si>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</si>
  <si>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</si>
  <si>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</si>
  <si>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</si>
  <si>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</si>
  <si>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</si>
  <si>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</si>
  <si>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</si>
  <si>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</si>
  <si>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</si>
  <si>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</si>
  <si>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</si>
  <si>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</si>
  <si>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</si>
  <si>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</si>
  <si>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</si>
  <si>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</si>
  <si>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</si>
  <si>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</si>
  <si>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</si>
  <si>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</si>
  <si>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</si>
  <si>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</si>
  <si>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</si>
  <si>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</si>
  <si>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</si>
  <si>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</si>
  <si>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</si>
  <si>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</si>
  <si>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</si>
  <si>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</si>
  <si>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</si>
  <si>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</si>
  <si>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</si>
  <si>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</si>
  <si>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</si>
  <si>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</si>
  <si>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</si>
  <si>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</si>
  <si>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</si>
  <si>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</si>
  <si>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</si>
  <si>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</si>
  <si>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</si>
  <si>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</si>
  <si>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</si>
  <si>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</si>
  <si>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</si>
  <si>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</si>
  <si>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</si>
  <si>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</si>
  <si>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</si>
  <si>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</si>
  <si>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</si>
  <si>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</si>
  <si>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</si>
  <si>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</si>
  <si>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</si>
  <si>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</si>
  <si>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</si>
  <si>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</si>
  <si>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</si>
  <si>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</si>
  <si>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</si>
  <si>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</si>
  <si>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</si>
  <si>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</si>
  <si>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</si>
  <si>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</si>
  <si>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</si>
  <si>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</si>
  <si>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</si>
  <si>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</si>
  <si>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</si>
  <si>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</si>
  <si>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</si>
  <si>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</si>
  <si>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</si>
  <si>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</si>
  <si>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</si>
  <si>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</si>
  <si>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</si>
  <si>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</si>
  <si>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</si>
  <si>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</si>
  <si>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</si>
  <si>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</si>
  <si>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</si>
  <si>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</si>
  <si>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</si>
  <si>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</si>
  <si>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</si>
  <si>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</si>
  <si>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</si>
  <si>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</si>
  <si>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</si>
  <si>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</si>
  <si>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</si>
  <si>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</si>
  <si>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</si>
  <si>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</si>
  <si>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</si>
  <si>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</si>
  <si>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</si>
  <si>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</si>
  <si>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</si>
  <si>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</si>
  <si>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</si>
  <si>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</si>
  <si>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</si>
  <si>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</si>
  <si>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</si>
  <si>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</si>
  <si>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</si>
  <si>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</si>
  <si>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</si>
  <si>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</si>
  <si>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</si>
  <si>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</si>
  <si>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</si>
  <si>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</si>
  <si>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</si>
  <si>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</si>
  <si>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</si>
  <si>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</si>
  <si>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</si>
  <si>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</si>
  <si>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</si>
  <si>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</si>
  <si>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</si>
  <si>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</si>
  <si>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</si>
  <si>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</si>
  <si>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</si>
  <si>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</si>
  <si>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</si>
  <si>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</si>
  <si>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</si>
  <si>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</si>
  <si>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</si>
  <si>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</si>
  <si>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</si>
  <si>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</si>
  <si>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</si>
  <si>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</si>
  <si>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</si>
  <si>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</si>
  <si>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</si>
  <si>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</si>
  <si>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</si>
  <si>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</si>
  <si>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</si>
  <si>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</si>
  <si>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</si>
  <si>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</si>
  <si>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</si>
  <si>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</si>
  <si>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</si>
  <si>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</si>
  <si>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</si>
  <si>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</si>
  <si>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</si>
  <si>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</si>
  <si>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</si>
  <si>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</si>
  <si>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</si>
  <si>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</si>
  <si>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</si>
  <si>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</si>
  <si>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</si>
  <si>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</si>
  <si>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</si>
  <si>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</si>
  <si>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</si>
  <si>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</si>
  <si>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</si>
  <si>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</si>
  <si>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</si>
  <si>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</si>
  <si>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</si>
  <si>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</si>
  <si>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</si>
  <si>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</si>
  <si>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</si>
  <si>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</si>
  <si>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</si>
  <si>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</si>
  <si>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</si>
  <si>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</si>
  <si>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</si>
  <si>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</si>
  <si>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</si>
  <si>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</si>
  <si>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</si>
  <si>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</si>
  <si>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</si>
  <si>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</si>
  <si>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</si>
  <si>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</si>
  <si>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</si>
  <si>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</si>
  <si>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</si>
  <si>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</si>
  <si>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</si>
  <si>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</si>
  <si>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</si>
  <si>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</si>
  <si>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</si>
  <si>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</si>
  <si>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</si>
  <si>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</si>
  <si>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</si>
  <si>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</si>
  <si>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</si>
  <si>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</si>
  <si>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</si>
  <si>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</si>
  <si>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</si>
  <si>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</si>
  <si>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</si>
  <si>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</si>
  <si>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</si>
  <si>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</si>
  <si>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</si>
  <si>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</si>
  <si>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</si>
  <si>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</si>
  <si>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</si>
  <si>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</si>
  <si>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</si>
  <si>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</si>
  <si>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</si>
  <si>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</si>
  <si>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</si>
  <si>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</si>
  <si>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</si>
  <si>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</si>
  <si>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</si>
  <si>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</si>
  <si>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</si>
  <si>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</si>
  <si>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</si>
  <si>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</si>
  <si>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</si>
  <si>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</si>
  <si>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</si>
  <si>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</si>
  <si>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</si>
  <si>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</si>
  <si>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</si>
  <si>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</si>
  <si>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</si>
  <si>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</si>
  <si>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</si>
  <si>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</si>
  <si>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</si>
  <si>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</si>
  <si>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</si>
  <si>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</si>
  <si>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</si>
  <si>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</si>
  <si>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</si>
  <si>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</si>
  <si>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</si>
  <si>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</si>
  <si>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</si>
  <si>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</si>
  <si>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</si>
  <si>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</si>
  <si>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</si>
  <si>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</si>
  <si>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</si>
  <si>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</si>
  <si>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</si>
  <si>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</si>
  <si>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</si>
  <si>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</si>
  <si>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</si>
  <si>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</si>
  <si>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</si>
  <si>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</si>
  <si>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</si>
  <si>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</si>
  <si>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</si>
  <si>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</si>
  <si>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</si>
  <si>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</si>
  <si>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</si>
  <si>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</si>
  <si>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</si>
  <si>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</si>
  <si>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</si>
  <si>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</si>
  <si>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</si>
  <si>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</si>
  <si>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</si>
  <si>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</si>
  <si>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</si>
  <si>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</si>
  <si>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</si>
  <si>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</si>
  <si>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</si>
  <si>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</si>
  <si>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</si>
  <si>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</si>
  <si>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</si>
  <si>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</si>
  <si>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</si>
  <si>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</si>
  <si>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</si>
  <si>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</si>
  <si>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</si>
  <si>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</si>
  <si>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</si>
  <si>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</si>
  <si>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</si>
  <si>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</si>
  <si>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</si>
  <si>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</si>
  <si>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</si>
  <si>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</si>
  <si>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</si>
  <si>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</si>
  <si>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</si>
  <si>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</si>
  <si>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</si>
  <si>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</si>
  <si>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</si>
  <si>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</si>
  <si>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</si>
  <si>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</si>
  <si>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</si>
  <si>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</si>
  <si>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</si>
  <si>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</si>
  <si>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</si>
  <si>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</si>
  <si>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</si>
  <si>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</si>
  <si>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</si>
  <si>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</si>
  <si>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</si>
  <si>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</si>
  <si>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</si>
  <si>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</si>
  <si>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</si>
  <si>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</si>
  <si>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</si>
  <si>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</si>
  <si>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</si>
  <si>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</si>
  <si>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</si>
  <si>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</si>
  <si>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</si>
  <si>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</si>
  <si>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</si>
  <si>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</si>
  <si>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</si>
  <si>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</si>
  <si>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</si>
  <si>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</si>
  <si>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</si>
  <si>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</si>
  <si>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</si>
  <si>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</si>
  <si>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</si>
  <si>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</si>
  <si>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</si>
  <si>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</si>
  <si>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</si>
  <si>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</si>
  <si>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</si>
  <si>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</si>
  <si>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</si>
  <si>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</si>
  <si>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</si>
  <si>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</si>
  <si>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</si>
  <si>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</si>
  <si>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</si>
  <si>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</si>
  <si>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</si>
  <si>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</si>
  <si>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</si>
  <si>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</si>
  <si>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</si>
  <si>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</si>
  <si>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</si>
  <si>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</si>
  <si>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</si>
  <si>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</si>
  <si>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</si>
  <si>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</si>
  <si>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</si>
  <si>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</si>
  <si>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</si>
  <si>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</si>
  <si>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</si>
  <si>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</si>
  <si>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</si>
  <si>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</si>
  <si>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</si>
  <si>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</si>
  <si>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</si>
  <si>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</si>
  <si>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</si>
  <si>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</si>
  <si>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</si>
  <si>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</si>
  <si>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</si>
  <si>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</si>
  <si>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</si>
  <si>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</si>
  <si>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</si>
  <si>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</si>
  <si>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</si>
  <si>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</si>
  <si>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</si>
  <si>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</si>
  <si>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</si>
  <si>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</si>
  <si>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</si>
  <si>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</si>
  <si>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</si>
  <si>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</si>
  <si>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</si>
  <si>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</si>
  <si>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</si>
  <si>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</si>
  <si>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</si>
  <si>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</si>
  <si>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</si>
  <si>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</si>
  <si>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</si>
  <si>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</si>
  <si>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</si>
  <si>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</si>
  <si>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</si>
  <si>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</si>
  <si>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</si>
  <si>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</si>
  <si>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</si>
  <si>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</si>
  <si>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</si>
  <si>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</si>
  <si>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</si>
  <si>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</si>
  <si>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</si>
  <si>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</si>
  <si>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</si>
  <si>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</si>
  <si>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</si>
  <si>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</si>
  <si>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</si>
  <si>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</si>
  <si>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</si>
  <si>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</si>
  <si>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</si>
  <si>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</si>
  <si>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</si>
  <si>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</si>
  <si>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</si>
  <si>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</si>
  <si>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</si>
  <si>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</si>
  <si>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</si>
  <si>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</si>
  <si>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</si>
  <si>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</si>
  <si>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</si>
  <si>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</si>
  <si>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</si>
  <si>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</si>
  <si>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</si>
  <si>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</si>
  <si>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</si>
  <si>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</si>
  <si>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</si>
  <si>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</si>
  <si>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</si>
  <si>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</si>
  <si>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</si>
  <si>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</si>
  <si>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</si>
  <si>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</si>
  <si>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</si>
  <si>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</si>
  <si>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</si>
  <si>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</si>
  <si>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</si>
  <si>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</si>
  <si>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</si>
  <si>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</si>
  <si>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</si>
  <si>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</si>
  <si>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</si>
  <si>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</si>
  <si>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</si>
  <si>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</si>
  <si>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</si>
  <si>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</si>
  <si>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</si>
  <si>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</si>
  <si>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</si>
  <si>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</si>
  <si>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</si>
  <si>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</si>
  <si>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</si>
  <si>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</si>
  <si>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</si>
  <si>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</si>
  <si>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</si>
  <si>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</si>
  <si>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</si>
  <si>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</si>
  <si>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</si>
  <si>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</si>
  <si>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</si>
  <si>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</si>
  <si>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</si>
  <si>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</si>
  <si>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</si>
  <si>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</si>
  <si>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</si>
  <si>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</si>
  <si>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</si>
  <si>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</si>
  <si>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</si>
  <si>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</si>
  <si>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</si>
  <si>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</si>
  <si>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</si>
  <si>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</si>
  <si>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</si>
  <si>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</si>
  <si>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</si>
  <si>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</si>
  <si>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</si>
  <si>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</si>
  <si>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</si>
  <si>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</si>
  <si>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</si>
  <si>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</si>
  <si>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</si>
  <si>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</si>
  <si>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</si>
  <si>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</si>
  <si>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</si>
  <si>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</si>
  <si>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</si>
  <si>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</si>
  <si>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</si>
  <si>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</si>
  <si>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</si>
  <si>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</si>
  <si>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</si>
  <si>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</si>
  <si>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</si>
  <si>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</si>
  <si>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</si>
  <si>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</si>
  <si>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</si>
  <si>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</si>
  <si>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</si>
  <si>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</si>
  <si>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</si>
  <si>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</si>
  <si>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</si>
  <si>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</si>
  <si>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</si>
  <si>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</si>
  <si>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</si>
  <si>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</si>
  <si>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</si>
  <si>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</si>
  <si>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</si>
  <si>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</si>
  <si>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</si>
  <si>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</si>
  <si>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</si>
  <si>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</si>
  <si>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</si>
  <si>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</si>
  <si>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</si>
  <si>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</si>
  <si>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</si>
  <si>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</si>
  <si>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</si>
  <si>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</si>
  <si>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</si>
  <si>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</si>
  <si>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</si>
  <si>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</si>
  <si>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</si>
  <si>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</si>
  <si>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</si>
  <si>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</si>
  <si>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</si>
  <si>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</si>
  <si>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</si>
  <si>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</si>
  <si>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</si>
  <si>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</si>
  <si>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</si>
  <si>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</si>
  <si>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</si>
  <si>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</si>
  <si>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</si>
  <si>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</si>
  <si>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</si>
  <si>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</si>
  <si>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</si>
  <si>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</si>
  <si>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</si>
  <si>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</si>
  <si>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</si>
  <si>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</si>
  <si>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</si>
  <si>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</si>
  <si>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</si>
  <si>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</si>
  <si>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</si>
  <si>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</si>
  <si>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</si>
  <si>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</si>
  <si>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</si>
  <si>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</si>
  <si>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</si>
  <si>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</si>
  <si>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</si>
  <si>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</si>
  <si>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</si>
  <si>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</si>
  <si>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</si>
  <si>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</si>
  <si>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</si>
  <si>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</si>
  <si>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</si>
  <si>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</si>
  <si>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</si>
  <si>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</si>
  <si>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</si>
  <si>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</si>
  <si>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</si>
  <si>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</si>
  <si>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</si>
  <si>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</si>
  <si>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</si>
  <si>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</si>
  <si>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</si>
  <si>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</si>
  <si>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</si>
  <si>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</si>
  <si>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</si>
  <si>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</si>
  <si>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</si>
  <si>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</si>
  <si>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</si>
  <si>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</si>
  <si>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</si>
  <si>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</si>
  <si>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</si>
  <si>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</si>
  <si>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</si>
  <si>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</si>
  <si>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</si>
  <si>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</si>
  <si>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</si>
  <si>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</si>
  <si>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</si>
  <si>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</si>
  <si>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</si>
  <si>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</si>
  <si>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</si>
  <si>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</si>
  <si>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</si>
  <si>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</si>
  <si>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</si>
  <si>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</si>
  <si>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</si>
  <si>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</si>
  <si>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</si>
  <si>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</si>
  <si>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</si>
  <si>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</si>
  <si>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</si>
  <si>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</si>
  <si>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</si>
  <si>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</si>
  <si>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</si>
  <si>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</si>
  <si>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</si>
  <si>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</si>
  <si>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</si>
  <si>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</si>
  <si>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</si>
  <si>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</si>
  <si>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</si>
  <si>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</si>
  <si>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</si>
  <si>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</si>
  <si>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</si>
  <si>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</si>
  <si>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</si>
  <si>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</si>
  <si>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</si>
  <si>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</si>
  <si>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</si>
  <si>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</si>
  <si>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</si>
  <si>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</si>
  <si>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</si>
  <si>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</si>
  <si>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</si>
  <si>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</si>
  <si>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</si>
  <si>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</si>
  <si>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</si>
  <si>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</si>
  <si>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</si>
  <si>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</si>
  <si>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</si>
  <si>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</si>
  <si>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</si>
  <si>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</si>
  <si>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</si>
  <si>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</si>
  <si>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</si>
  <si>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</si>
  <si>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</si>
  <si>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</si>
  <si>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</si>
  <si>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</si>
  <si>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</si>
  <si>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</si>
  <si>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</si>
  <si>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</si>
  <si>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</si>
  <si>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</si>
  <si>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</si>
  <si>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</si>
  <si>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</si>
  <si>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</si>
  <si>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</si>
  <si>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</si>
  <si>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</si>
  <si>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</si>
  <si>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</si>
  <si>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</si>
  <si>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</si>
  <si>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</si>
  <si>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</si>
  <si>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</si>
  <si>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</si>
  <si>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</si>
  <si>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</si>
  <si>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</si>
  <si>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</si>
  <si>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</si>
  <si>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</si>
  <si>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</si>
  <si>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</si>
  <si>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</si>
  <si>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</si>
  <si>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</si>
  <si>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</si>
  <si>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</si>
  <si>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</si>
  <si>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</si>
  <si>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</si>
  <si>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</si>
  <si>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</si>
  <si>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</si>
  <si>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</si>
  <si>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</si>
  <si>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</si>
  <si>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</si>
  <si>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</si>
  <si>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</si>
  <si>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</si>
  <si>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</si>
  <si>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</si>
  <si>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</si>
  <si>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</si>
  <si>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</si>
  <si>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</si>
  <si>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</si>
  <si>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</si>
  <si>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</si>
  <si>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</si>
  <si>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</si>
  <si>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</si>
  <si>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</si>
  <si>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</si>
  <si>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</si>
  <si>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</si>
  <si>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</si>
  <si>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</si>
  <si>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</si>
  <si>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</si>
  <si>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</si>
  <si>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</si>
  <si>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</si>
  <si>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</si>
  <si>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</si>
  <si>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</si>
  <si>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</si>
  <si>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</si>
  <si>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</si>
  <si>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</si>
  <si>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</si>
  <si>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</si>
  <si>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</si>
  <si>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</si>
  <si>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</si>
  <si>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</si>
  <si>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</si>
  <si>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</si>
  <si>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</si>
  <si>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</si>
  <si>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</si>
  <si>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</si>
  <si>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</si>
  <si>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</si>
  <si>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</si>
  <si>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</si>
  <si>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</si>
  <si>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</si>
  <si>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</si>
  <si>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</si>
  <si>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</si>
  <si>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</si>
  <si>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</si>
  <si>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</si>
  <si>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</si>
  <si>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</si>
  <si>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</si>
  <si>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</si>
  <si>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</si>
  <si>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</si>
  <si>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</si>
  <si>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</si>
  <si>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</si>
  <si>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</si>
  <si>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</si>
  <si>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</si>
  <si>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</si>
  <si>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</si>
  <si>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</si>
  <si>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</si>
  <si>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</si>
  <si>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</si>
  <si>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</si>
  <si>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</si>
  <si>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</si>
  <si>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</si>
  <si>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</si>
  <si>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</si>
  <si>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</si>
  <si>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</si>
  <si>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</si>
  <si>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</si>
  <si>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</si>
  <si>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</si>
  <si>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</si>
  <si>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</si>
  <si>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</si>
  <si>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</si>
  <si>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</si>
  <si>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</si>
  <si>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</si>
  <si>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</si>
  <si>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</si>
  <si>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</si>
  <si>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</si>
  <si>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</si>
  <si>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</si>
  <si>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</si>
  <si>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</si>
  <si>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</si>
  <si>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</si>
  <si>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</si>
  <si>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</si>
  <si>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</si>
  <si>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</si>
  <si>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</si>
  <si>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</si>
  <si>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</si>
  <si>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</si>
  <si>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</si>
  <si>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</si>
  <si>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</si>
  <si>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</si>
  <si>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</si>
  <si>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</si>
  <si>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</si>
  <si>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</si>
  <si>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</si>
  <si>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</si>
  <si>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</si>
  <si>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</si>
  <si>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</si>
  <si>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</si>
  <si>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</si>
  <si>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</si>
  <si>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</si>
  <si>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</si>
  <si>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</si>
  <si>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</si>
  <si>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</si>
  <si>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</si>
  <si>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</si>
  <si>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</si>
  <si>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</si>
  <si>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</si>
  <si>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</si>
  <si>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</si>
  <si>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</si>
  <si>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</si>
  <si>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</si>
  <si>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</si>
  <si>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</si>
  <si>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</si>
  <si>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</si>
  <si>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</si>
  <si>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</si>
  <si>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</si>
  <si>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</si>
  <si>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</si>
  <si>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</si>
  <si>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</si>
  <si>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</si>
  <si>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</si>
  <si>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</si>
  <si>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</si>
  <si>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</si>
  <si>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</si>
  <si>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</si>
  <si>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</si>
  <si>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</si>
  <si>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</si>
  <si>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</si>
  <si>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</si>
  <si>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</si>
  <si>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</si>
  <si>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</si>
  <si>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</si>
  <si>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</si>
  <si>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</si>
  <si>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</si>
  <si>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</si>
  <si>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</si>
  <si>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</si>
  <si>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</si>
  <si>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</si>
  <si>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</si>
  <si>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</si>
  <si>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</si>
  <si>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</si>
  <si>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</si>
  <si>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</si>
  <si>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</si>
  <si>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</si>
  <si>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</si>
  <si>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</si>
  <si>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</si>
  <si>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</si>
  <si>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</si>
  <si>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</si>
  <si>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</si>
  <si>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</si>
  <si>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</si>
  <si>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</si>
  <si>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</si>
  <si>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</si>
  <si>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</si>
  <si>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</si>
  <si>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</si>
  <si>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</si>
  <si>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</si>
  <si>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</si>
  <si>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</si>
  <si>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</si>
  <si>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</si>
  <si>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</si>
  <si>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</si>
  <si>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</si>
  <si>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</si>
  <si>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</si>
  <si>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</si>
  <si>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</si>
  <si>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</si>
  <si>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</si>
  <si>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</si>
  <si>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</si>
  <si>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</si>
  <si>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</si>
  <si>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</si>
  <si>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</si>
  <si>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</si>
  <si>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</si>
  <si>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</si>
  <si>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</si>
  <si>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</si>
  <si>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</si>
  <si>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</si>
  <si>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</si>
  <si>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</si>
  <si>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</si>
  <si>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</si>
  <si>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</si>
  <si>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</si>
  <si>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</si>
  <si>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</si>
  <si>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</si>
  <si>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</si>
  <si>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</si>
  <si>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</si>
  <si>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</si>
  <si>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</si>
  <si>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</si>
  <si>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</si>
  <si>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</si>
  <si>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</si>
  <si>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</si>
  <si>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</si>
  <si>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</si>
  <si>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</si>
  <si>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</si>
  <si>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</si>
  <si>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</si>
  <si>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</si>
  <si>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</si>
  <si>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</si>
  <si>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</si>
  <si>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</si>
  <si>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</si>
  <si>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</si>
  <si>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</si>
  <si>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</si>
  <si>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</si>
  <si>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</si>
  <si>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</si>
  <si>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</si>
  <si>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</si>
  <si>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</si>
  <si>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</si>
  <si>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</si>
  <si>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</si>
  <si>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</si>
  <si>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</si>
  <si>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</si>
  <si>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</si>
  <si>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</si>
  <si>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</si>
  <si>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</si>
  <si>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</si>
  <si>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</si>
  <si>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</si>
  <si>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</si>
  <si>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</si>
  <si>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</si>
  <si>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</si>
  <si>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</si>
  <si>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</si>
  <si>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</si>
  <si>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</si>
  <si>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</si>
  <si>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</si>
  <si>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</si>
  <si>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</si>
  <si>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</si>
  <si>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</si>
  <si>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</si>
  <si>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</si>
  <si>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</si>
  <si>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</si>
  <si>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</si>
  <si>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</si>
  <si>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</si>
  <si>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</si>
  <si>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</si>
  <si>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</si>
  <si>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</si>
  <si>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</si>
  <si>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</si>
  <si>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</si>
  <si>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</si>
  <si>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</si>
  <si>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</si>
  <si>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</si>
  <si>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</si>
  <si>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</si>
  <si>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</si>
  <si>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</si>
  <si>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</si>
  <si>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</si>
  <si>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</si>
  <si>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</si>
  <si>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</si>
  <si>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</si>
  <si>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</si>
  <si>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</si>
  <si>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</si>
  <si>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</si>
  <si>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</si>
  <si>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</si>
  <si>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</si>
  <si>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</si>
  <si>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</si>
  <si>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</si>
  <si>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</si>
  <si>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</si>
  <si>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</si>
  <si>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</si>
  <si>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</si>
  <si>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</si>
  <si>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</si>
  <si>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</si>
  <si>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</si>
  <si>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</si>
  <si>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</si>
  <si>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</si>
  <si>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</si>
  <si>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</si>
  <si>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</si>
  <si>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</si>
  <si>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</si>
  <si>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</si>
  <si>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</si>
  <si>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</si>
  <si>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</si>
  <si>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</si>
  <si>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</si>
  <si>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</si>
  <si>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</si>
  <si>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</si>
  <si>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</si>
  <si>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</si>
  <si>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</si>
  <si>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</si>
  <si>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</si>
  <si>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</si>
  <si>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</si>
  <si>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</si>
  <si>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</si>
  <si>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</si>
  <si>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</si>
  <si>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</si>
  <si>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</si>
  <si>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</si>
  <si>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</si>
  <si>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</si>
  <si>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</si>
  <si>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</si>
  <si>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</si>
  <si>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</si>
  <si>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</si>
  <si>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</si>
  <si>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</si>
  <si>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</si>
  <si>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</si>
  <si>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</si>
  <si>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</si>
  <si>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</si>
  <si>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</si>
  <si>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</si>
  <si>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</si>
  <si>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</si>
  <si>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</si>
  <si>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</si>
  <si>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</si>
  <si>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</si>
  <si>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</si>
  <si>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</si>
  <si>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</si>
  <si>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</si>
  <si>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</si>
  <si>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</si>
  <si>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</si>
  <si>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</si>
  <si>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</si>
  <si>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</si>
  <si>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</si>
  <si>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</si>
  <si>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</si>
  <si>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</si>
  <si>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</si>
  <si>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</si>
  <si>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</si>
  <si>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</si>
  <si>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</si>
  <si>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</si>
  <si>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</si>
  <si>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</si>
  <si>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</si>
  <si>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</si>
  <si>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</si>
  <si>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</si>
  <si>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</si>
  <si>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</si>
  <si>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</si>
  <si>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</si>
  <si>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</si>
  <si>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</si>
  <si>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</si>
  <si>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</si>
  <si>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</si>
  <si>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</si>
  <si>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</si>
  <si>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</si>
  <si>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</si>
  <si>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</si>
  <si>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</si>
  <si>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</si>
  <si>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</si>
  <si>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</si>
  <si>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</si>
  <si>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</si>
  <si>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</si>
  <si>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</si>
  <si>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</si>
  <si>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</si>
  <si>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</si>
  <si>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</si>
  <si>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</si>
  <si>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</si>
  <si>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</si>
  <si>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</si>
  <si>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</si>
  <si>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</si>
  <si>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</si>
  <si>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</si>
  <si>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</si>
  <si>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</si>
  <si>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</si>
  <si>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</si>
  <si>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</si>
  <si>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</si>
  <si>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</si>
  <si>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</si>
  <si>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</si>
  <si>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</si>
  <si>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</si>
  <si>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</si>
  <si>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</si>
  <si>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</si>
  <si>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</si>
  <si>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</si>
  <si>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</si>
  <si>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</si>
  <si>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</si>
  <si>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</si>
  <si>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</si>
  <si>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</si>
  <si>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</si>
  <si>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</si>
  <si>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</si>
  <si>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</si>
  <si>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</si>
  <si>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</si>
  <si>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</si>
  <si>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</si>
  <si>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</si>
  <si>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</si>
  <si>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</si>
  <si>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</si>
  <si>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</si>
  <si>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</si>
  <si>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</si>
  <si>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</si>
  <si>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</si>
  <si>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</si>
  <si>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</si>
  <si>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</si>
  <si>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</si>
  <si>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</si>
  <si>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</si>
  <si>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</si>
  <si>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</si>
  <si>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</si>
  <si>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</si>
  <si>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</si>
  <si>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</si>
  <si>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</si>
  <si>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</si>
  <si>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</si>
  <si>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</si>
  <si>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</si>
  <si>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</si>
  <si>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</si>
  <si>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</si>
  <si>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</si>
  <si>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</si>
  <si>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</si>
  <si>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</si>
  <si>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</si>
  <si>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</si>
  <si>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</si>
  <si>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</si>
  <si>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</si>
  <si>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</si>
  <si>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</si>
  <si>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</si>
  <si>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</si>
  <si>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</si>
  <si>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</si>
  <si>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</si>
  <si>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</si>
  <si>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</si>
  <si>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</si>
  <si>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</si>
  <si>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</si>
  <si>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</si>
  <si>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</si>
  <si>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</si>
  <si>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</si>
  <si>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</si>
  <si>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</si>
  <si>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</si>
  <si>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</si>
  <si>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</si>
  <si>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</si>
  <si>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</si>
  <si>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</si>
  <si>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</si>
  <si>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</si>
  <si>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</si>
  <si>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</si>
  <si>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</si>
  <si>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</si>
  <si>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</si>
  <si>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</si>
  <si>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</si>
  <si>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</si>
  <si>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</si>
  <si>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</si>
  <si>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</si>
  <si>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</si>
  <si>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</si>
  <si>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</si>
  <si>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</si>
  <si>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</si>
  <si>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</si>
  <si>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</si>
  <si>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</si>
  <si>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</si>
  <si>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</si>
  <si>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</si>
  <si>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</si>
  <si>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</si>
  <si>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</si>
  <si>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</si>
  <si>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</si>
  <si>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</si>
  <si>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</si>
  <si>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</si>
  <si>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</si>
  <si>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</si>
  <si>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</si>
  <si>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</si>
  <si>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</si>
  <si>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</si>
  <si>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</si>
  <si>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</si>
  <si>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</si>
  <si>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</si>
  <si>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</si>
  <si>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</si>
  <si>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</si>
  <si>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</si>
  <si>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</si>
  <si>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</si>
  <si>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</si>
  <si>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</si>
  <si>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</si>
  <si>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</si>
  <si>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</si>
  <si>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</si>
  <si>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</si>
  <si>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</si>
  <si>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</si>
  <si>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</si>
  <si>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</si>
  <si>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</si>
  <si>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</si>
  <si>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</si>
  <si>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</si>
  <si>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</si>
  <si>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</si>
  <si>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</si>
  <si>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</si>
  <si>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</si>
  <si>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</si>
  <si>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</si>
  <si>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</si>
  <si>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</si>
  <si>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</si>
  <si>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</si>
  <si>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</si>
  <si>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</si>
  <si>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</si>
  <si>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</si>
  <si>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</si>
  <si>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</si>
  <si>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</si>
  <si>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</si>
  <si>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</si>
  <si>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</si>
  <si>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</si>
  <si>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</si>
  <si>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</si>
  <si>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</si>
  <si>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</si>
  <si>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</si>
  <si>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</si>
  <si>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</si>
  <si>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</si>
  <si>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</si>
  <si>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</si>
  <si>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</si>
  <si>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</si>
  <si>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</si>
  <si>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</si>
  <si>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</si>
  <si>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</si>
  <si>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</si>
  <si>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</si>
  <si>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</si>
  <si>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</si>
  <si>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</si>
  <si>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</si>
  <si>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</si>
  <si>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</si>
  <si>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</si>
  <si>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</si>
  <si>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</si>
  <si>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</si>
  <si>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</si>
  <si>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</si>
  <si>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</si>
  <si>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</si>
  <si>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</si>
  <si>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</si>
  <si>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</si>
  <si>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</si>
  <si>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</si>
  <si>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</si>
  <si>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</si>
  <si>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</si>
  <si>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</si>
  <si>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</si>
  <si>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</si>
  <si>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</si>
  <si>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</si>
  <si>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</si>
  <si>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</si>
  <si>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</si>
  <si>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</si>
  <si>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</si>
  <si>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</si>
  <si>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</si>
  <si>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</si>
  <si>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</si>
  <si>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</si>
  <si>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</si>
  <si>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</si>
  <si>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</si>
  <si>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</si>
  <si>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</si>
  <si>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</si>
  <si>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</si>
  <si>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</si>
  <si>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</si>
  <si>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</si>
  <si>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</si>
  <si>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</si>
  <si>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</si>
  <si>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</si>
  <si>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</si>
  <si>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</si>
  <si>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</si>
  <si>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</si>
  <si>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</si>
  <si>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</si>
  <si>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</si>
  <si>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</si>
  <si>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</si>
  <si>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</si>
  <si>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</si>
  <si>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</si>
  <si>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</si>
  <si>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</si>
  <si>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</si>
  <si>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</si>
  <si>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</si>
  <si>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</si>
  <si>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</si>
  <si>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</si>
  <si>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</si>
  <si>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</si>
  <si>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</si>
  <si>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</si>
  <si>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</si>
  <si>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</si>
  <si>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</si>
  <si>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</si>
  <si>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</si>
  <si>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</si>
  <si>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</si>
  <si>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</si>
  <si>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</si>
  <si>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</si>
  <si>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</si>
  <si>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</si>
  <si>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</si>
  <si>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</si>
  <si>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</si>
  <si>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</si>
  <si>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</si>
  <si>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</si>
  <si>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</si>
  <si>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</si>
  <si>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</si>
  <si>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</si>
  <si>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</si>
  <si>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</si>
  <si>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</si>
  <si>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</si>
  <si>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</si>
  <si>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</si>
  <si>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</si>
  <si>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</si>
  <si>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</si>
  <si>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</si>
  <si>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</si>
  <si>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</si>
  <si>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</si>
  <si>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</si>
  <si>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</si>
  <si>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</si>
  <si>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</si>
  <si>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</si>
  <si>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</si>
  <si>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</si>
  <si>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</si>
  <si>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</si>
  <si>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</si>
  <si>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</si>
  <si>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</si>
  <si>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</si>
  <si>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</si>
  <si>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</si>
  <si>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</si>
  <si>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</si>
  <si>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</si>
  <si>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</si>
  <si>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</si>
  <si>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</si>
  <si>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</si>
  <si>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</si>
  <si>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</si>
  <si>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</si>
  <si>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</si>
  <si>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</si>
  <si>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</si>
  <si>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</si>
  <si>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</si>
  <si>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</si>
  <si>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</si>
  <si>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</si>
  <si>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</si>
  <si>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</si>
  <si>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</si>
  <si>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</si>
  <si>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</si>
  <si>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</si>
  <si>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</si>
  <si>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</si>
  <si>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</si>
  <si>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</si>
  <si>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</si>
  <si>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</si>
  <si>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</si>
  <si>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</si>
  <si>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</si>
  <si>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</si>
  <si>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</si>
  <si>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</si>
  <si>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</si>
  <si>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</si>
  <si>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</si>
  <si>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</si>
  <si>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</si>
  <si>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</si>
  <si>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</si>
  <si>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</si>
  <si>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</si>
  <si>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</si>
  <si>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</si>
  <si>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</si>
  <si>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</si>
  <si>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</si>
  <si>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</si>
  <si>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</si>
  <si>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</si>
  <si>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</si>
  <si>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</si>
  <si>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</si>
  <si>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</si>
  <si>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</si>
  <si>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</si>
  <si>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</si>
  <si>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</si>
  <si>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</si>
  <si>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</si>
  <si>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</si>
  <si>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</si>
  <si>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</si>
  <si>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</si>
  <si>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</si>
  <si>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</si>
  <si>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</si>
  <si>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</si>
  <si>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</si>
  <si>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</si>
  <si>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</si>
  <si>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</si>
  <si>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</si>
  <si>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</si>
  <si>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</si>
  <si>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</si>
  <si>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</si>
  <si>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</si>
  <si>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</si>
  <si>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</si>
  <si>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</si>
  <si>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</si>
  <si>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</si>
  <si>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</si>
  <si>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</si>
  <si>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</si>
  <si>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</si>
  <si>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</si>
  <si>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</si>
  <si>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</si>
  <si>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</si>
  <si>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</si>
  <si>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</si>
  <si>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</si>
  <si>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</si>
  <si>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</si>
  <si>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</si>
  <si>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</si>
  <si>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</si>
  <si>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</si>
  <si>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</si>
  <si>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</si>
  <si>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</si>
  <si>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</si>
  <si>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</si>
  <si>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</si>
  <si>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</si>
  <si>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</si>
  <si>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</si>
  <si>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</si>
  <si>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</si>
  <si>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</si>
  <si>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</si>
  <si>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</si>
  <si>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</si>
  <si>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</si>
  <si>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</si>
  <si>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</si>
  <si>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</si>
  <si>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</si>
  <si>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</si>
  <si>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</si>
  <si>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</si>
  <si>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</si>
  <si>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</si>
  <si>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</si>
  <si>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</si>
  <si>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</si>
  <si>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</si>
  <si>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</si>
  <si>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</si>
  <si>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</si>
  <si>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</si>
  <si>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</si>
  <si>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</si>
  <si>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</si>
  <si>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</si>
  <si>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</si>
  <si>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</si>
  <si>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</si>
  <si>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</si>
  <si>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</si>
  <si>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</si>
  <si>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</si>
  <si>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</si>
  <si>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</si>
  <si>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</si>
  <si>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</si>
  <si>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</si>
  <si>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</si>
  <si>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</si>
  <si>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</si>
  <si>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</si>
  <si>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</si>
  <si>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</si>
  <si>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</si>
  <si>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</si>
  <si>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</si>
  <si>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</si>
  <si>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</si>
  <si>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</si>
  <si>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</si>
  <si>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</si>
  <si>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</si>
  <si>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</si>
  <si>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</si>
  <si>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</si>
  <si>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</si>
  <si>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</si>
  <si>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</si>
  <si>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</si>
  <si>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</si>
  <si>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</si>
  <si>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</si>
  <si>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</si>
  <si>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</si>
  <si>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</si>
  <si>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</si>
  <si>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</si>
  <si>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</si>
  <si>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</si>
  <si>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</si>
  <si>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</si>
  <si>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</si>
  <si>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</si>
  <si>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</si>
  <si>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</si>
  <si>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</si>
  <si>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</si>
  <si>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</si>
  <si>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</si>
  <si>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</si>
  <si>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</si>
  <si>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</si>
  <si>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</si>
  <si>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</si>
  <si>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</si>
  <si>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</si>
  <si>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</si>
  <si>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</si>
  <si>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</si>
  <si>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</si>
  <si>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</si>
  <si>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</si>
  <si>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</si>
  <si>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</si>
  <si>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</si>
  <si>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</si>
  <si>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</si>
  <si>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</si>
  <si>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</si>
  <si>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</si>
  <si>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</si>
  <si>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</si>
  <si>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</si>
  <si>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</si>
  <si>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</si>
  <si>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</si>
  <si>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</si>
  <si>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</si>
  <si>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</si>
  <si>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</si>
  <si>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</si>
  <si>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</si>
  <si>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</si>
  <si>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</si>
  <si>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</si>
  <si>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</si>
  <si>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</si>
  <si>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</si>
  <si>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</si>
  <si>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</si>
  <si>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</si>
  <si>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</si>
  <si>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</si>
  <si>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</si>
  <si>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</si>
  <si>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</si>
  <si>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</si>
  <si>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</si>
  <si>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</si>
  <si>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</si>
  <si>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</si>
  <si>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</si>
  <si>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</si>
  <si>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</si>
  <si>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</si>
  <si>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</si>
  <si>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</si>
  <si>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</si>
  <si>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</si>
  <si>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</si>
  <si>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</si>
  <si>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</si>
  <si>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</si>
  <si>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</si>
  <si>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</si>
  <si>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</si>
  <si>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</si>
  <si>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</si>
  <si>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</si>
  <si>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</si>
  <si>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</si>
  <si>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</si>
  <si>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</si>
  <si>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</si>
  <si>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</si>
  <si>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</si>
  <si>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</si>
  <si>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</si>
  <si>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</si>
  <si>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</si>
  <si>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</si>
  <si>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</si>
  <si>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</si>
  <si>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</si>
  <si>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</si>
  <si>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</si>
  <si>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</si>
  <si>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</si>
  <si>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</si>
  <si>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</si>
  <si>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</si>
  <si>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</si>
  <si>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</si>
  <si>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</si>
  <si>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</si>
  <si>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</si>
  <si>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</si>
  <si>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</si>
  <si>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</si>
  <si>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</si>
  <si>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</si>
  <si>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</si>
  <si>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</si>
  <si>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</si>
  <si>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</si>
  <si>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</si>
  <si>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</si>
  <si>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</si>
  <si>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</si>
  <si>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</si>
  <si>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</si>
  <si>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</si>
  <si>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</si>
  <si>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</si>
  <si>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</si>
  <si>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</si>
  <si>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</si>
  <si>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</si>
  <si>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</si>
  <si>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</si>
  <si>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</si>
  <si>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</si>
  <si>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</si>
  <si>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</si>
  <si>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</si>
  <si>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</si>
  <si>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</si>
  <si>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</si>
  <si>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</si>
  <si>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</si>
  <si>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</si>
  <si>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</si>
  <si>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</si>
  <si>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</si>
  <si>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</si>
  <si>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</si>
  <si>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</si>
  <si>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</si>
  <si>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</si>
  <si>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</si>
  <si>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</si>
  <si>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</si>
  <si>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</si>
  <si>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</si>
  <si>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</si>
  <si>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</si>
  <si>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</si>
  <si>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</si>
  <si>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</si>
  <si>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</si>
  <si>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</si>
  <si>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</si>
  <si>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</si>
  <si>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</si>
  <si>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</si>
  <si>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</si>
  <si>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</si>
  <si>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</si>
  <si>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</si>
  <si>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</si>
  <si>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</si>
  <si>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</si>
  <si>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</si>
  <si>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</si>
  <si>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</si>
  <si>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</si>
  <si>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</si>
  <si>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</si>
  <si>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</si>
  <si>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</si>
  <si>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</si>
  <si>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</si>
  <si>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</si>
  <si>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</si>
  <si>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</si>
  <si>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</si>
  <si>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</si>
  <si>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</si>
  <si>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</si>
  <si>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</si>
  <si>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</si>
  <si>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</si>
  <si>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</si>
  <si>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</si>
  <si>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</si>
  <si>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</si>
  <si>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</si>
  <si>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</si>
  <si>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</si>
  <si>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</si>
  <si>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</si>
  <si>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</si>
  <si>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</si>
  <si>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</si>
  <si>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</si>
  <si>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</si>
  <si>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</si>
  <si>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</si>
  <si>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</si>
  <si>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</si>
  <si>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</si>
  <si>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</si>
  <si>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</si>
  <si>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</si>
  <si>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</si>
  <si>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</si>
  <si>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</si>
  <si>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</si>
  <si>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</si>
  <si>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</si>
  <si>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</si>
  <si>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</si>
  <si>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</si>
  <si>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</si>
  <si>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</si>
  <si>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</si>
  <si>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</si>
  <si>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</si>
  <si>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</si>
  <si>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</si>
  <si>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</si>
  <si>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</si>
  <si>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</si>
  <si>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</si>
  <si>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</si>
  <si>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</si>
  <si>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</si>
  <si>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</si>
  <si>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</si>
  <si>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</si>
  <si>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</si>
  <si>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</si>
  <si>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</si>
  <si>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</si>
  <si>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</si>
  <si>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</si>
  <si>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</si>
  <si>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</si>
  <si>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</si>
  <si>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</si>
  <si>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</si>
  <si>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</si>
  <si>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</si>
  <si>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</si>
  <si>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</si>
  <si>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</si>
  <si>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</si>
  <si>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</si>
  <si>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</si>
  <si>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</si>
  <si>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</si>
  <si>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</si>
  <si>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</si>
  <si>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</si>
  <si>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</si>
  <si>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</si>
  <si>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</si>
  <si>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</si>
  <si>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</si>
  <si>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</si>
  <si>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</si>
  <si>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</si>
  <si>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</si>
  <si>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</si>
  <si>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</si>
  <si>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</si>
  <si>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</si>
  <si>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</si>
  <si>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</si>
  <si>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</si>
  <si>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</si>
  <si>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</si>
  <si>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</si>
  <si>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</si>
  <si>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</si>
  <si>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</si>
  <si>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</si>
  <si>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</si>
  <si>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</si>
  <si>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</si>
  <si>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</si>
  <si>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</si>
  <si>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</si>
  <si>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</si>
  <si>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</si>
  <si>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</si>
  <si>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</si>
  <si>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</si>
  <si>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</si>
  <si>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</si>
  <si>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</si>
  <si>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</si>
  <si>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</si>
  <si>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</si>
  <si>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</si>
  <si>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</si>
  <si>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</si>
  <si>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</si>
  <si>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</si>
  <si>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</si>
  <si>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</si>
  <si>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</si>
  <si>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</si>
  <si>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</si>
  <si>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</si>
  <si>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</si>
  <si>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</si>
  <si>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</si>
  <si>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</si>
  <si>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</si>
  <si>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</si>
  <si>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</si>
  <si>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</si>
  <si>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</si>
  <si>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</si>
  <si>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</si>
  <si>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</si>
  <si>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</si>
  <si>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</si>
  <si>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</si>
  <si>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</si>
  <si>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</si>
  <si>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</si>
  <si>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</si>
  <si>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</si>
  <si>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</si>
  <si>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</si>
  <si>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</si>
  <si>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</si>
  <si>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</si>
  <si>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</si>
  <si>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</si>
  <si>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</si>
  <si>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</si>
  <si>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</si>
  <si>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</si>
  <si>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</si>
  <si>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</si>
  <si>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</si>
  <si>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</si>
  <si>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</si>
  <si>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</si>
  <si>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</si>
  <si>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</si>
  <si>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</si>
  <si>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</si>
  <si>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</si>
  <si>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</si>
  <si>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</si>
  <si>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</si>
  <si>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</si>
  <si>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</si>
  <si>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</si>
  <si>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</si>
  <si>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</si>
  <si>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</si>
  <si>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</si>
  <si>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</si>
  <si>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</si>
  <si>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</si>
  <si>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</si>
  <si>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</si>
  <si>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</si>
  <si>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</si>
  <si>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</si>
  <si>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</si>
  <si>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</si>
  <si>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</si>
  <si>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</si>
  <si>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</si>
  <si>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</si>
  <si>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</si>
  <si>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</si>
  <si>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</si>
  <si>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</si>
  <si>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</si>
  <si>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</si>
  <si>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</si>
  <si>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</si>
  <si>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</si>
  <si>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</si>
  <si>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</si>
  <si>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</si>
  <si>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</si>
  <si>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</si>
  <si>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</si>
  <si>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</si>
  <si>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</si>
  <si>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</si>
  <si>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</si>
  <si>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</si>
  <si>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</si>
  <si>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</si>
  <si>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</si>
  <si>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</si>
  <si>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</si>
  <si>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</si>
  <si>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</si>
  <si>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</si>
  <si>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</si>
  <si>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</si>
  <si>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</si>
  <si>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</si>
  <si>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</si>
  <si>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</si>
  <si>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</si>
  <si>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</si>
  <si>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</si>
  <si>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</si>
  <si>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</si>
  <si>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</si>
  <si>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</si>
  <si>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</si>
  <si>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</si>
  <si>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</si>
  <si>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</si>
  <si>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</si>
  <si>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</si>
  <si>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</si>
  <si>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</si>
  <si>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</si>
  <si>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</si>
  <si>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</si>
  <si>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</si>
  <si>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</si>
  <si>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</si>
  <si>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</si>
  <si>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</si>
  <si>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</si>
  <si>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</si>
  <si>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</si>
  <si>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</si>
  <si>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</si>
  <si>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</si>
  <si>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</si>
  <si>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</si>
  <si>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</si>
  <si>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</si>
  <si>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</si>
  <si>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</si>
  <si>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</si>
  <si>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</si>
  <si>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</si>
  <si>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</si>
  <si>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</si>
  <si>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</si>
  <si>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</si>
  <si>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</si>
  <si>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</si>
  <si>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</si>
  <si>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</si>
  <si>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</si>
  <si>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</si>
  <si>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</si>
  <si>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</si>
  <si>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</si>
  <si>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</si>
  <si>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</si>
  <si>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</si>
  <si>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</si>
  <si>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</si>
  <si>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</si>
  <si>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</si>
  <si>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</si>
  <si>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</si>
  <si>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</si>
  <si>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</si>
  <si>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</si>
  <si>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</si>
  <si>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</si>
  <si>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</si>
  <si>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</si>
  <si>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</si>
  <si>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</si>
  <si>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</si>
  <si>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</si>
  <si>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</si>
  <si>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</si>
  <si>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</si>
  <si>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</si>
  <si>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</si>
  <si>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</si>
  <si>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</si>
  <si>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</si>
  <si>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</si>
  <si>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</si>
  <si>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</si>
  <si>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</si>
  <si>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</si>
  <si>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</si>
  <si>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</si>
  <si>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</si>
  <si>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</si>
  <si>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</si>
  <si>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</si>
  <si>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</si>
  <si>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</si>
  <si>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</si>
  <si>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</si>
  <si>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</si>
  <si>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</si>
  <si>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</si>
  <si>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</si>
  <si>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</si>
  <si>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</si>
  <si>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</si>
  <si>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</si>
  <si>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</si>
  <si>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</si>
  <si>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</si>
  <si>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</si>
  <si>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</si>
  <si>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</si>
  <si>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</si>
  <si>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</si>
  <si>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</si>
  <si>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</si>
  <si>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</si>
  <si>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</si>
  <si>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</si>
  <si>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</si>
  <si>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</si>
  <si>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</si>
  <si>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</si>
  <si>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</si>
  <si>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</si>
  <si>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</si>
  <si>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</si>
  <si>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</si>
  <si>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</si>
  <si>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</si>
  <si>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</si>
  <si>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</si>
  <si>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</si>
  <si>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</si>
  <si>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</si>
  <si>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</si>
  <si>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</si>
  <si>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</si>
  <si>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</si>
  <si>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</si>
  <si>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</si>
  <si>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</si>
  <si>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</si>
  <si>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</si>
  <si>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</si>
  <si>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</si>
  <si>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</si>
  <si>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</si>
  <si>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</si>
  <si>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</si>
  <si>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</si>
  <si>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</si>
  <si>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</si>
  <si>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</si>
  <si>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</si>
  <si>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</si>
  <si>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</si>
  <si>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</si>
  <si>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</si>
  <si>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</si>
  <si>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</si>
  <si>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</si>
  <si>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</si>
  <si>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</si>
  <si>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</si>
  <si>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</si>
  <si>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</si>
  <si>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</si>
  <si>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</si>
  <si>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</si>
  <si>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</si>
  <si>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</si>
  <si>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</si>
  <si>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</si>
  <si>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</si>
  <si>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</si>
  <si>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</si>
  <si>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</si>
  <si>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</si>
  <si>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</si>
  <si>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</si>
  <si>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</si>
  <si>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</si>
  <si>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</si>
  <si>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</si>
  <si>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</si>
  <si>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</si>
  <si>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</si>
  <si>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</si>
  <si>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</si>
  <si>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</si>
  <si>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</si>
  <si>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</si>
  <si>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</si>
  <si>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</si>
  <si>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</si>
  <si>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</si>
  <si>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</si>
  <si>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</si>
  <si>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</si>
  <si>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</si>
  <si>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</si>
  <si>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</si>
  <si>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</si>
  <si>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</si>
  <si>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</si>
  <si>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</si>
  <si>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</si>
  <si>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</si>
  <si>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</si>
  <si>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</si>
  <si>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</si>
  <si>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</si>
  <si>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</si>
  <si>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</si>
  <si>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</si>
  <si>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</si>
  <si>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</si>
  <si>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</si>
  <si>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</si>
  <si>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</si>
  <si>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</si>
  <si>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</si>
  <si>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</si>
  <si>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</si>
  <si>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</si>
  <si>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</si>
  <si>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</si>
  <si>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</si>
  <si>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</si>
  <si>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</si>
  <si>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</si>
  <si>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</si>
  <si>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</si>
  <si>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</si>
  <si>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</si>
  <si>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</si>
  <si>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</si>
  <si>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</si>
  <si>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</si>
  <si>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</si>
  <si>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</si>
  <si>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</si>
  <si>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</si>
  <si>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</si>
  <si>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</si>
  <si>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</si>
  <si>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</si>
  <si>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</si>
  <si>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</si>
  <si>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</si>
  <si>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</si>
  <si>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</si>
  <si>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</si>
  <si>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</si>
  <si>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</si>
  <si>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</si>
  <si>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</si>
  <si>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</si>
  <si>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</si>
  <si>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</si>
  <si>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</si>
  <si>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</si>
  <si>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</si>
  <si>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</si>
  <si>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</si>
  <si>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</si>
  <si>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</si>
  <si>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</si>
  <si>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</si>
  <si>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</si>
  <si>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</si>
  <si>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</si>
  <si>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</si>
  <si>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</si>
  <si>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</si>
  <si>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</si>
  <si>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</si>
  <si>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</si>
  <si>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</si>
  <si>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</si>
  <si>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</si>
  <si>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</si>
  <si>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</si>
  <si>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</si>
  <si>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</si>
  <si>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</si>
  <si>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</si>
  <si>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</si>
  <si>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</si>
  <si>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</si>
  <si>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</si>
  <si>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</si>
  <si>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</si>
  <si>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</si>
  <si>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</si>
  <si>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</si>
  <si>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</si>
  <si>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</si>
  <si>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</si>
  <si>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</si>
  <si>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</si>
  <si>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</si>
  <si>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</si>
  <si>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</si>
  <si>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</si>
  <si>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</si>
  <si>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</si>
  <si>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</si>
  <si>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</si>
  <si>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</si>
  <si>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</si>
  <si>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</si>
  <si>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</si>
  <si>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</si>
  <si>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</si>
  <si>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</si>
  <si>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</si>
  <si>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</si>
  <si>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</si>
  <si>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</si>
  <si>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</si>
  <si>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</si>
  <si>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</si>
  <si>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</si>
  <si>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</si>
  <si>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</si>
  <si>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</si>
  <si>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</si>
  <si>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</si>
  <si>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</si>
  <si>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</si>
  <si>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</si>
  <si>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</si>
  <si>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</si>
  <si>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</si>
  <si>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</si>
  <si>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</si>
  <si>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</si>
  <si>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</si>
  <si>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</si>
  <si>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</si>
  <si>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</si>
  <si>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</si>
  <si>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</si>
  <si>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</si>
  <si>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</si>
  <si>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</si>
  <si>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</si>
  <si>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</si>
  <si>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</si>
  <si>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</si>
  <si>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</si>
  <si>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</si>
  <si>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</si>
  <si>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</si>
  <si>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</si>
  <si>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</si>
  <si>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</si>
  <si>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</si>
  <si>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</si>
  <si>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</si>
  <si>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</si>
  <si>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</si>
  <si>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</si>
  <si>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</si>
  <si>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</si>
  <si>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</si>
  <si>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</si>
  <si>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</si>
  <si>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</si>
  <si>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</si>
  <si>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</si>
  <si>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</si>
  <si>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</si>
  <si>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</si>
  <si>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</si>
  <si>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</si>
  <si>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</si>
  <si>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</si>
  <si>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</si>
  <si>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</si>
  <si>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</si>
  <si>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</si>
  <si>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</si>
  <si>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</si>
  <si>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</si>
  <si>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</si>
  <si>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</si>
  <si>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</si>
  <si>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</si>
  <si>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</si>
  <si>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</si>
  <si>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</si>
  <si>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</si>
  <si>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</si>
  <si>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</si>
  <si>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</si>
  <si>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</si>
  <si>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</si>
  <si>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</si>
  <si>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</si>
  <si>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</si>
  <si>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</si>
  <si>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</si>
  <si>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</si>
  <si>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</si>
  <si>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</si>
  <si>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</si>
  <si>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</si>
  <si>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</si>
  <si>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</si>
  <si>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</si>
  <si>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</si>
  <si>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</si>
  <si>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</si>
  <si>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</si>
  <si>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</si>
  <si>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</si>
  <si>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</si>
  <si>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</si>
  <si>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</si>
  <si>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</si>
  <si>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</si>
  <si>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</si>
  <si>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</si>
  <si>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</si>
  <si>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</si>
  <si>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</si>
  <si>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</si>
  <si>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</si>
  <si>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</si>
  <si>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</si>
  <si>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</si>
  <si>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</si>
  <si>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</si>
  <si>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</si>
  <si>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</si>
  <si>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</si>
  <si>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</si>
  <si>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</si>
  <si>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</si>
  <si>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</si>
  <si>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</si>
  <si>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</si>
  <si>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</si>
  <si>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</si>
  <si>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</si>
  <si>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</si>
  <si>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</si>
  <si>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</si>
  <si>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</si>
  <si>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</si>
  <si>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</si>
  <si>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</si>
  <si>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</si>
  <si>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</si>
  <si>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</si>
  <si>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</si>
  <si>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</si>
  <si>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</si>
  <si>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</si>
  <si>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</si>
  <si>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</si>
  <si>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</si>
  <si>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</si>
  <si>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</si>
  <si>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</si>
  <si>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</si>
  <si>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</si>
  <si>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</si>
  <si>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</si>
  <si>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</si>
  <si>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</si>
  <si>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</si>
  <si>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</si>
  <si>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</si>
  <si>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</si>
  <si>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</si>
  <si>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</si>
  <si>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</si>
  <si>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</si>
  <si>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</si>
  <si>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</si>
  <si>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</si>
  <si>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</si>
  <si>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</si>
  <si>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</si>
  <si>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</si>
  <si>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</si>
  <si>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</si>
  <si>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</si>
  <si>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</si>
  <si>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</si>
  <si>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</si>
  <si>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</si>
  <si>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</si>
  <si>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</si>
  <si>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</si>
  <si>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</si>
  <si>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</si>
  <si>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</si>
  <si>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</si>
  <si>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</si>
  <si>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</si>
  <si>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</si>
  <si>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</si>
  <si>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</si>
  <si>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</si>
  <si>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</si>
  <si>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</si>
  <si>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</si>
  <si>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</si>
  <si>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</si>
  <si>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</si>
  <si>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</si>
  <si>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</si>
  <si>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</si>
  <si>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</si>
  <si>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</si>
  <si>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</si>
  <si>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</si>
  <si>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</si>
  <si>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</si>
  <si>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</si>
  <si>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</si>
  <si>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</si>
  <si>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</si>
  <si>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</si>
  <si>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</si>
  <si>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</si>
  <si>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</si>
  <si>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</si>
  <si>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</si>
  <si>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</si>
  <si>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</si>
  <si>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</si>
  <si>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</si>
  <si>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</si>
  <si>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</si>
  <si>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</si>
  <si>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</si>
  <si>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</si>
  <si>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</si>
  <si>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</si>
  <si>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</si>
  <si>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</si>
  <si>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</si>
  <si>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</si>
  <si>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</si>
  <si>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</si>
  <si>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</si>
  <si>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</si>
  <si>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</si>
  <si>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</si>
  <si>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</si>
  <si>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</si>
  <si>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</si>
  <si>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</si>
  <si>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</si>
  <si>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</si>
  <si>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</si>
  <si>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</si>
  <si>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</si>
  <si>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</si>
  <si>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</si>
  <si>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</si>
  <si>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</si>
  <si>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</si>
  <si>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</si>
  <si>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</si>
  <si>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</si>
  <si>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</si>
  <si>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</si>
  <si>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</si>
  <si>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</si>
  <si>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</si>
  <si>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</si>
  <si>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</si>
  <si>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</si>
  <si>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</si>
  <si>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</si>
  <si>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</si>
  <si>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</si>
  <si>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</si>
  <si>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</si>
  <si>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</si>
  <si>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</si>
  <si>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</si>
  <si>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</si>
  <si>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</si>
  <si>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</si>
  <si>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</si>
  <si>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</si>
  <si>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</si>
  <si>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</si>
  <si>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</si>
  <si>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</si>
  <si>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</si>
  <si>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</si>
  <si>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</si>
  <si>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</si>
  <si>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</si>
  <si>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</si>
  <si>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</si>
  <si>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</si>
  <si>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</si>
  <si>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</si>
  <si>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</si>
  <si>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</si>
  <si>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</si>
  <si>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</si>
  <si>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</si>
  <si>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</si>
  <si>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</si>
  <si>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</si>
  <si>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</si>
  <si>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</si>
  <si>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</si>
  <si>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</si>
  <si>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</si>
  <si>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</si>
  <si>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</si>
  <si>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</si>
  <si>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</si>
  <si>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</si>
  <si>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</si>
  <si>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</si>
  <si>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</si>
  <si>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</si>
  <si>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</si>
  <si>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</si>
  <si>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</si>
  <si>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</si>
  <si>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</si>
  <si>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</si>
  <si>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</si>
  <si>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</si>
  <si>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</si>
  <si>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</si>
  <si>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</si>
  <si>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</si>
  <si>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</si>
  <si>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</si>
  <si>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</si>
  <si>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</si>
  <si>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</si>
  <si>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</si>
  <si>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</si>
  <si>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</si>
  <si>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</si>
  <si>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</si>
  <si>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</si>
  <si>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</si>
  <si>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</si>
  <si>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</si>
  <si>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</si>
  <si>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</si>
  <si>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</si>
  <si>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</si>
  <si>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</si>
  <si>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</si>
  <si>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</si>
  <si>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</si>
  <si>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</si>
  <si>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</si>
  <si>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</si>
  <si>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</si>
  <si>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</si>
  <si>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</si>
  <si>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</si>
  <si>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</si>
  <si>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</si>
  <si>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</si>
  <si>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</si>
  <si>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</si>
  <si>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</si>
  <si>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</si>
  <si>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</si>
  <si>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</si>
  <si>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</si>
  <si>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</si>
  <si>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</si>
  <si>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</si>
  <si>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</si>
  <si>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</si>
  <si>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</si>
  <si>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</si>
  <si>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</si>
  <si>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</si>
  <si>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</si>
  <si>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</si>
  <si>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</si>
  <si>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</si>
  <si>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</si>
  <si>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</si>
  <si>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</si>
  <si>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</si>
  <si>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</si>
  <si>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</si>
  <si>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</si>
  <si>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</si>
  <si>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</si>
  <si>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</si>
  <si>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</si>
  <si>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</si>
  <si>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</si>
  <si>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</si>
  <si>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</si>
  <si>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</si>
  <si>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</si>
  <si>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</si>
  <si>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</si>
  <si>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</si>
  <si>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</si>
  <si>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</si>
  <si>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</si>
  <si>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</si>
  <si>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</si>
  <si>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</si>
  <si>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</si>
  <si>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</si>
  <si>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</si>
  <si>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</si>
  <si>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</si>
  <si>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</si>
  <si>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</si>
  <si>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</si>
  <si>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</si>
  <si>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</si>
  <si>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</si>
  <si>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</si>
  <si>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</si>
  <si>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</si>
  <si>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</si>
  <si>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</si>
  <si>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</si>
  <si>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</si>
  <si>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</si>
  <si>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</si>
  <si>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</si>
  <si>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</si>
  <si>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</si>
  <si>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</si>
  <si>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</si>
  <si>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</si>
  <si>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</si>
  <si>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</si>
  <si>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</si>
  <si>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</si>
  <si>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</si>
  <si>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</si>
  <si>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</si>
  <si>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</si>
  <si>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</si>
  <si>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</si>
  <si>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</si>
  <si>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</si>
  <si>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</si>
  <si>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</si>
  <si>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</si>
  <si>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</si>
  <si>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</si>
  <si>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</si>
  <si>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</si>
  <si>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</si>
  <si>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</si>
  <si>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</si>
  <si>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</si>
  <si>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</si>
  <si>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</si>
  <si>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</si>
  <si>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</si>
  <si>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</si>
  <si>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</si>
  <si>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</si>
  <si>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</si>
  <si>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</si>
  <si>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</si>
  <si>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</si>
  <si>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</si>
  <si>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</si>
  <si>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</si>
  <si>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</si>
  <si>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</si>
  <si>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</si>
  <si>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</si>
  <si>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</si>
  <si>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</si>
  <si>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</si>
  <si>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</si>
  <si>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</si>
  <si>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</si>
  <si>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</si>
  <si>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</si>
  <si>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</si>
  <si>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</si>
  <si>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</si>
  <si>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</si>
  <si>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</si>
  <si>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</si>
  <si>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</si>
  <si>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</si>
  <si>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</si>
  <si>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</si>
  <si>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</si>
  <si>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</si>
  <si>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</si>
  <si>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</si>
  <si>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</si>
  <si>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</si>
  <si>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</si>
  <si>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</si>
  <si>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</si>
  <si>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</si>
  <si>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</si>
  <si>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</si>
  <si>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</si>
  <si>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</si>
  <si>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</si>
  <si>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</si>
  <si>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</si>
  <si>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</si>
  <si>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</si>
  <si>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</si>
  <si>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</si>
  <si>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</si>
  <si>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</si>
  <si>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</si>
  <si>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</si>
  <si>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</si>
  <si>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</si>
  <si>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</si>
  <si>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</si>
  <si>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</si>
  <si>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</si>
  <si>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</si>
  <si>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</si>
  <si>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</si>
  <si>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</si>
  <si>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</si>
  <si>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</si>
  <si>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</si>
  <si>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</si>
  <si>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</si>
  <si>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</si>
  <si>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</si>
  <si>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</si>
  <si>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</si>
  <si>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</si>
  <si>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</si>
  <si>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</si>
  <si>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</si>
  <si>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</si>
  <si>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</si>
  <si>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</si>
  <si>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</si>
  <si>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</si>
  <si>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</si>
  <si>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</si>
  <si>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</si>
  <si>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</si>
  <si>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</si>
  <si>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</si>
  <si>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</si>
  <si>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</si>
  <si>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</si>
  <si>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</si>
  <si>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</si>
  <si>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</si>
  <si>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</si>
  <si>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</si>
  <si>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</si>
  <si>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</si>
  <si>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</si>
  <si>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</si>
  <si>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</si>
  <si>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</si>
  <si>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</si>
  <si>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</si>
  <si>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</si>
  <si>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</si>
  <si>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</si>
  <si>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</si>
  <si>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</si>
  <si>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</si>
  <si>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</si>
  <si>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</si>
  <si>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</si>
  <si>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</si>
  <si>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</si>
  <si>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</si>
  <si>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</si>
  <si>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</si>
  <si>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</si>
  <si>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</si>
  <si>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</si>
  <si>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</si>
  <si>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</si>
  <si>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</si>
  <si>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</si>
  <si>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</si>
  <si>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</si>
  <si>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</si>
  <si>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</si>
  <si>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</si>
  <si>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</si>
  <si>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</si>
  <si>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</si>
  <si>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</si>
  <si>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</si>
  <si>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</si>
  <si>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</si>
  <si>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</si>
  <si>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</si>
  <si>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</si>
  <si>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</si>
  <si>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</si>
  <si>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</si>
  <si>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</si>
  <si>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</si>
  <si>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</si>
  <si>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</si>
  <si>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</si>
  <si>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</si>
  <si>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</si>
  <si>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</si>
  <si>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</si>
  <si>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</si>
  <si>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</si>
  <si>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</si>
  <si>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</si>
  <si>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</si>
  <si>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</si>
  <si>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</si>
  <si>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</si>
  <si>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</si>
  <si>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</si>
  <si>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</si>
  <si>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</si>
  <si>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</si>
  <si>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</si>
  <si>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</si>
  <si>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</si>
  <si>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</si>
  <si>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</si>
  <si>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</si>
  <si>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</si>
  <si>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</si>
  <si>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</si>
  <si>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</si>
  <si>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</si>
  <si>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</si>
  <si>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</si>
  <si>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</si>
  <si>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</si>
  <si>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</si>
  <si>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</si>
  <si>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</si>
  <si>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</si>
  <si>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</si>
  <si>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</si>
  <si>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</si>
  <si>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</si>
  <si>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</si>
  <si>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</si>
  <si>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</si>
  <si>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</si>
  <si>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</si>
  <si>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</si>
  <si>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</si>
  <si>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</si>
  <si>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</si>
  <si>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</si>
  <si>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</si>
  <si>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</si>
  <si>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</si>
  <si>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</si>
  <si>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</si>
  <si>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</si>
  <si>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</si>
  <si>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</si>
  <si>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</si>
  <si>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</si>
  <si>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</si>
  <si>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</si>
  <si>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</si>
  <si>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</si>
  <si>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</si>
  <si>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</si>
  <si>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</si>
  <si>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</si>
  <si>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</si>
  <si>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</si>
  <si>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</si>
  <si>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</si>
  <si>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</si>
  <si>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</si>
  <si>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</si>
  <si>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</si>
  <si>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</si>
  <si>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</si>
  <si>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</si>
  <si>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</si>
  <si>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</si>
  <si>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</si>
  <si>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</si>
  <si>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</si>
  <si>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</si>
  <si>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</si>
  <si>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</si>
  <si>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</si>
  <si>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</si>
  <si>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</si>
  <si>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</si>
  <si>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</si>
  <si>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</si>
  <si>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</si>
  <si>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</si>
  <si>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</si>
  <si>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</si>
  <si>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</si>
  <si>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</si>
  <si>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</si>
  <si>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</si>
  <si>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</si>
  <si>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</si>
  <si>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</si>
  <si>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</si>
  <si>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</si>
  <si>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</si>
  <si>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</si>
  <si>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</si>
  <si>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</si>
  <si>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</si>
  <si>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</si>
  <si>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</si>
  <si>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</si>
  <si>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</si>
  <si>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</si>
  <si>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</si>
  <si>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</si>
  <si>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</si>
  <si>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</si>
  <si>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</si>
  <si>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</si>
  <si>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</si>
  <si>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</si>
  <si>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</si>
  <si>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</si>
  <si>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</si>
  <si>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</si>
  <si>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</si>
  <si>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</si>
  <si>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</si>
  <si>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</si>
  <si>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</si>
  <si>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</si>
  <si>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</si>
  <si>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</si>
  <si>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</si>
  <si>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</si>
  <si>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</si>
  <si>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</si>
  <si>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</si>
  <si>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</si>
  <si>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</si>
  <si>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</si>
  <si>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</si>
  <si>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</si>
  <si>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</si>
  <si>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</si>
  <si>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</si>
  <si>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</si>
  <si>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</si>
  <si>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</si>
  <si>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</si>
  <si>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</si>
  <si>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</si>
  <si>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</si>
  <si>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</si>
  <si>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</si>
  <si>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</si>
  <si>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</si>
  <si>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</si>
  <si>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</si>
  <si>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</si>
  <si>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</si>
  <si>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</si>
  <si>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</si>
  <si>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</si>
  <si>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</si>
  <si>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</si>
  <si>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</si>
  <si>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</si>
  <si>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</si>
  <si>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</si>
  <si>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</si>
  <si>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</si>
  <si>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</si>
  <si>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</si>
  <si>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</si>
  <si>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</si>
  <si>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</si>
  <si>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</si>
  <si>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</si>
  <si>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</si>
  <si>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</si>
  <si>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</si>
  <si>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</si>
  <si>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</si>
  <si>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</si>
  <si>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</si>
  <si>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</si>
  <si>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</si>
  <si>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</si>
  <si>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</si>
  <si>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</si>
  <si>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</si>
  <si>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</si>
  <si>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</si>
  <si>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</si>
  <si>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</si>
  <si>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</si>
  <si>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</si>
  <si>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</si>
  <si>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</si>
  <si>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</si>
  <si>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</si>
  <si>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</si>
  <si>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</si>
  <si>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</si>
  <si>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</si>
  <si>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</si>
  <si>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</si>
  <si>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</si>
  <si>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</si>
  <si>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</si>
  <si>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</si>
  <si>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</si>
  <si>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</si>
  <si>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</si>
  <si>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</si>
  <si>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</si>
  <si>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</si>
  <si>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</si>
  <si>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</si>
  <si>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</si>
  <si>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</si>
  <si>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</si>
  <si>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</si>
  <si>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</si>
  <si>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</si>
  <si>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</si>
  <si>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</si>
  <si>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</si>
  <si>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</si>
  <si>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</si>
  <si>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</si>
  <si>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</si>
  <si>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</si>
  <si>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</si>
  <si>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</si>
  <si>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</si>
  <si>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</si>
  <si>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</si>
  <si>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</si>
  <si>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</si>
  <si>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</si>
  <si>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</si>
  <si>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</si>
  <si>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</si>
  <si>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</si>
  <si>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</si>
  <si>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</si>
  <si>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</si>
  <si>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</si>
  <si>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</si>
  <si>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</si>
  <si>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</si>
  <si>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</si>
  <si>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</si>
  <si>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</si>
  <si>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</si>
  <si>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</si>
  <si>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</si>
  <si>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</si>
  <si>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</si>
  <si>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</si>
  <si>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</si>
  <si>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</si>
  <si>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</si>
  <si>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</si>
  <si>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</si>
  <si>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</si>
  <si>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</si>
  <si>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</si>
  <si>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</si>
  <si>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</si>
  <si>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</si>
  <si>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</si>
  <si>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</si>
  <si>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</si>
  <si>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</si>
  <si>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</si>
  <si>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</si>
  <si>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</si>
  <si>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</si>
  <si>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</si>
  <si>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</si>
  <si>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</si>
  <si>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</si>
  <si>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</si>
  <si>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</si>
  <si>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</si>
  <si>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</si>
  <si>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</si>
  <si>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</si>
  <si>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</si>
  <si>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</si>
  <si>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</si>
  <si>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</si>
  <si>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</si>
  <si>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</si>
  <si>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</si>
  <si>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</si>
  <si>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</si>
  <si>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</si>
  <si>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</si>
  <si>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</si>
  <si>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</si>
  <si>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</si>
  <si>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</si>
  <si>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</si>
  <si>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</si>
  <si>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</si>
  <si>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</si>
  <si>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</si>
  <si>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</si>
  <si>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</si>
  <si>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</si>
  <si>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</si>
  <si>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</si>
  <si>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</si>
  <si>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</si>
  <si>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</si>
  <si>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</si>
  <si>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</si>
  <si>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</si>
  <si>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</si>
  <si>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</si>
  <si>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</si>
  <si>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</si>
  <si>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</si>
  <si>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</si>
  <si>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</si>
  <si>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</si>
  <si>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</si>
  <si>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</si>
  <si>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</si>
  <si>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</si>
  <si>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</si>
  <si>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</si>
  <si>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</si>
  <si>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</si>
  <si>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</si>
  <si>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</si>
  <si>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</si>
  <si>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</si>
  <si>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</si>
  <si>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</si>
  <si>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</si>
  <si>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</si>
  <si>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</si>
  <si>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</si>
  <si>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</si>
  <si>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</si>
  <si>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</si>
  <si>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</si>
  <si>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</si>
  <si>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</si>
  <si>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</si>
  <si>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</si>
  <si>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</si>
  <si>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</si>
  <si>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</si>
  <si>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</si>
  <si>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</si>
  <si>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</si>
  <si>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</si>
  <si>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</si>
  <si>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</si>
  <si>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</si>
  <si>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</si>
  <si>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</si>
  <si>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</si>
  <si>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</si>
  <si>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</si>
  <si>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</si>
  <si>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</si>
  <si>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</si>
  <si>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</si>
  <si>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</si>
  <si>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</si>
  <si>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</si>
  <si>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</si>
  <si>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</si>
  <si>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</si>
  <si>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</si>
  <si>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</si>
  <si>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</si>
  <si>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</si>
  <si>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</si>
  <si>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</si>
  <si>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</si>
  <si>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</si>
  <si>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</si>
  <si>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</si>
  <si>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</si>
  <si>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</si>
  <si>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</si>
  <si>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</si>
  <si>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</si>
  <si>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</si>
  <si>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</si>
  <si>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</si>
  <si>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</si>
  <si>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</si>
  <si>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</si>
  <si>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</si>
  <si>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</si>
  <si>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</si>
  <si>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</si>
  <si>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</si>
  <si>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</si>
  <si>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</si>
  <si>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</si>
  <si>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</si>
  <si>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</si>
  <si>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</si>
  <si>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</si>
  <si>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</si>
  <si>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</si>
  <si>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</si>
  <si>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</si>
  <si>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</si>
  <si>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</si>
  <si>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</si>
  <si>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</si>
  <si>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</si>
  <si>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</si>
  <si>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</si>
  <si>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</si>
  <si>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</si>
  <si>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</si>
  <si>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</si>
  <si>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</si>
  <si>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</si>
  <si>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</si>
  <si>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</si>
  <si>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</si>
  <si>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</si>
  <si>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</si>
  <si>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</si>
  <si>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</si>
  <si>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</si>
  <si>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</si>
  <si>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</si>
  <si>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</si>
  <si>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</si>
  <si>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</si>
  <si>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</si>
  <si>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</si>
  <si>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</si>
  <si>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</si>
  <si>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</si>
  <si>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</si>
  <si>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</si>
  <si>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</si>
  <si>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</si>
  <si>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</si>
  <si>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</si>
  <si>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</si>
  <si>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</si>
  <si>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</si>
  <si>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</si>
  <si>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</si>
  <si>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</si>
  <si>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</si>
  <si>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</si>
  <si>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</si>
  <si>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</si>
  <si>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</si>
  <si>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</si>
  <si>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</si>
  <si>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</si>
  <si>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</si>
  <si>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</si>
  <si>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</si>
  <si>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</si>
  <si>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</si>
  <si>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</si>
  <si>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</si>
  <si>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</si>
  <si>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</si>
  <si>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</si>
  <si>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</si>
  <si>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</si>
  <si>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</si>
  <si>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</si>
  <si>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</si>
  <si>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</si>
  <si>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</si>
  <si>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</si>
  <si>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</si>
  <si>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</si>
  <si>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</si>
  <si>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</si>
  <si>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</si>
  <si>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</si>
  <si>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</si>
  <si>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</si>
  <si>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</si>
  <si>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</si>
  <si>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</si>
  <si>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</si>
  <si>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</si>
  <si>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</si>
  <si>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</si>
  <si>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</si>
  <si>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</si>
  <si>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</si>
  <si>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</si>
  <si>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</si>
  <si>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</si>
  <si>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</si>
  <si>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</si>
  <si>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</si>
  <si>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</si>
  <si>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</si>
  <si>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</si>
  <si>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</si>
  <si>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</si>
  <si>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</si>
  <si>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</si>
  <si>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</si>
  <si>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</si>
  <si>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</si>
  <si>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</si>
  <si>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</si>
  <si>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</si>
  <si>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</si>
  <si>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</si>
  <si>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</si>
  <si>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</si>
  <si>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</si>
  <si>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</si>
  <si>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</si>
  <si>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</si>
  <si>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</si>
  <si>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</si>
  <si>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</si>
  <si>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</si>
  <si>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</si>
  <si>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</si>
  <si>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</si>
  <si>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</si>
  <si>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</si>
  <si>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</si>
  <si>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</si>
  <si>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</si>
  <si>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</si>
  <si>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</si>
  <si>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</si>
  <si>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</si>
  <si>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</si>
  <si>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</si>
  <si>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</si>
  <si>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</si>
  <si>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</si>
  <si>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</si>
  <si>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</si>
  <si>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</si>
  <si>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</si>
  <si>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</si>
  <si>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</si>
  <si>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</si>
  <si>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</si>
  <si>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</si>
  <si>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</si>
  <si>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</si>
  <si>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</si>
  <si>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</si>
  <si>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</si>
  <si>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</si>
  <si>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</si>
  <si>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</si>
  <si>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</si>
  <si>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</si>
  <si>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</si>
  <si>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</si>
  <si>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</si>
  <si>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</si>
  <si>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</si>
  <si>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</si>
  <si>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</si>
  <si>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</si>
  <si>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</si>
  <si>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</si>
  <si>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</si>
  <si>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</si>
  <si>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</si>
  <si>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</si>
  <si>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</si>
  <si>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</si>
  <si>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</si>
  <si>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</si>
  <si>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</si>
  <si>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</si>
  <si>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</si>
  <si>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</si>
  <si>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</si>
  <si>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</si>
  <si>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</si>
  <si>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</si>
  <si>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</si>
  <si>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</si>
  <si>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</si>
  <si>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</si>
  <si>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</si>
  <si>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</si>
  <si>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</si>
  <si>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</si>
  <si>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</si>
  <si>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</si>
  <si>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</si>
  <si>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</si>
  <si>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</si>
  <si>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</si>
  <si>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</si>
  <si>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</si>
  <si>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</si>
  <si>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</si>
  <si>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</si>
  <si>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</si>
  <si>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</si>
  <si>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</si>
  <si>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</si>
  <si>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</si>
  <si>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</si>
  <si>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</si>
  <si>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</si>
  <si>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</si>
  <si>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</si>
  <si>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</si>
  <si>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</si>
  <si>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</si>
  <si>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</si>
  <si>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</si>
  <si>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</si>
  <si>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</si>
  <si>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</si>
  <si>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</si>
  <si>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</si>
  <si>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</si>
  <si>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</si>
  <si>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</si>
  <si>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</si>
  <si>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</si>
  <si>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</si>
  <si>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</si>
  <si>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</si>
  <si>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</si>
  <si>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</si>
  <si>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</si>
  <si>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</si>
  <si>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</si>
  <si>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</si>
  <si>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</si>
  <si>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</si>
  <si>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</si>
  <si>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</si>
  <si>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</si>
  <si>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</si>
  <si>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</si>
  <si>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</si>
  <si>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</si>
  <si>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</si>
  <si>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</si>
  <si>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</si>
  <si>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</si>
  <si>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</si>
  <si>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</si>
  <si>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</si>
  <si>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</si>
  <si>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</si>
  <si>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</si>
  <si>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</si>
  <si>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</si>
  <si>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</si>
  <si>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</si>
  <si>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</si>
  <si>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</si>
  <si>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</si>
  <si>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</si>
  <si>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</si>
  <si>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</si>
  <si>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</si>
  <si>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</si>
  <si>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</si>
  <si>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</si>
  <si>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</si>
  <si>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</si>
  <si>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</si>
  <si>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</si>
  <si>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</si>
  <si>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</si>
  <si>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</si>
  <si>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</si>
  <si>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</si>
  <si>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</si>
  <si>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</si>
  <si>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</si>
  <si>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</si>
  <si>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</si>
  <si>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</si>
  <si>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</si>
  <si>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</si>
  <si>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</si>
  <si>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</si>
  <si>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</si>
  <si>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</si>
  <si>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</si>
  <si>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</si>
  <si>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</si>
  <si>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</si>
  <si>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</si>
  <si>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</si>
  <si>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</si>
  <si>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</si>
  <si>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</si>
  <si>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</si>
  <si>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</si>
  <si>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</si>
  <si>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</si>
  <si>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</si>
  <si>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</si>
  <si>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</si>
  <si>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</si>
  <si>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</si>
  <si>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</si>
  <si>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</si>
  <si>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</si>
  <si>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</si>
  <si>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</si>
  <si>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</si>
  <si>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</si>
  <si>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</si>
  <si>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</si>
  <si>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</si>
  <si>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</si>
  <si>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</si>
  <si>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</si>
  <si>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</si>
  <si>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</si>
  <si>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</si>
  <si>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</si>
  <si>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</si>
  <si>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</si>
  <si>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</si>
  <si>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</si>
  <si>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</si>
  <si>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</si>
  <si>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</si>
  <si>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</si>
  <si>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</si>
  <si>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</si>
  <si>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</si>
  <si>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</si>
  <si>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</si>
  <si>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</si>
  <si>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</si>
  <si>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</si>
  <si>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</si>
  <si>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</si>
  <si>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</si>
  <si>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</si>
  <si>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</si>
  <si>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</si>
  <si>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</si>
  <si>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</si>
  <si>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</si>
  <si>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</si>
  <si>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</si>
  <si>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</si>
  <si>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</si>
  <si>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</si>
  <si>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</si>
  <si>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</si>
  <si>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</si>
  <si>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</si>
  <si>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</si>
  <si>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</si>
  <si>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</si>
  <si>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</si>
  <si>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</si>
  <si>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</si>
  <si>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</si>
  <si>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</si>
  <si>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</si>
  <si>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</si>
  <si>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</si>
  <si>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</si>
  <si>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</si>
  <si>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</si>
  <si>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</si>
  <si>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</si>
  <si>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</si>
  <si>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</si>
  <si>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</si>
  <si>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</si>
  <si>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</si>
  <si>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</si>
  <si>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</si>
  <si>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</si>
  <si>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</si>
  <si>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</si>
  <si>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</si>
  <si>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</si>
  <si>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</si>
  <si>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</si>
  <si>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</si>
  <si>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</si>
  <si>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</si>
  <si>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</si>
  <si>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</si>
  <si>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</si>
  <si>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</si>
  <si>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</si>
  <si>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</si>
  <si>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</si>
  <si>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</si>
  <si>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</si>
  <si>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</si>
  <si>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</si>
  <si>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</si>
  <si>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</si>
  <si>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</si>
  <si>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</si>
  <si>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</si>
  <si>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</si>
  <si>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</si>
  <si>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</si>
  <si>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</si>
  <si>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</si>
  <si>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</si>
  <si>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</si>
  <si>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</si>
  <si>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</si>
  <si>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</si>
  <si>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</si>
  <si>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</si>
  <si>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</si>
  <si>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</si>
  <si>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</si>
  <si>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</si>
  <si>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</si>
  <si>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</si>
  <si>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</si>
  <si>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</si>
  <si>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</si>
  <si>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</si>
  <si>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</si>
  <si>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</si>
  <si>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</si>
  <si>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</si>
  <si>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</si>
  <si>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</si>
  <si>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</si>
  <si>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</si>
  <si>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</si>
  <si>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</si>
  <si>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</si>
  <si>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</si>
  <si>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</si>
  <si>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</si>
  <si>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</si>
  <si>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</si>
  <si>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</si>
  <si>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</si>
  <si>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</si>
  <si>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</si>
  <si>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</si>
  <si>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</si>
  <si>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</si>
  <si>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</si>
  <si>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</si>
  <si>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</si>
  <si>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</si>
  <si>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</si>
  <si>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</si>
  <si>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</si>
  <si>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</si>
  <si>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</si>
  <si>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</si>
  <si>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</si>
  <si>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</si>
  <si>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</si>
  <si>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</si>
  <si>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</si>
  <si>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</si>
  <si>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</si>
  <si>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</si>
  <si>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</si>
  <si>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</si>
  <si>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</si>
  <si>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</si>
  <si>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</si>
  <si>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</si>
  <si>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</si>
  <si>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</si>
  <si>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</si>
  <si>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</si>
  <si>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</si>
  <si>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</si>
  <si>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</si>
  <si>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</si>
  <si>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</si>
  <si>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</si>
  <si>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</si>
  <si>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</si>
  <si>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</si>
  <si>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</si>
  <si>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</si>
  <si>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</si>
  <si>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</si>
  <si>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</si>
  <si>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</si>
  <si>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</si>
  <si>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</si>
  <si>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</si>
  <si>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</si>
  <si>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</si>
  <si>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</si>
  <si>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</si>
  <si>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</si>
  <si>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</si>
  <si>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</si>
  <si>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</si>
  <si>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</si>
  <si>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</si>
  <si>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</si>
  <si>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</si>
  <si>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</si>
  <si>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</si>
  <si>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</si>
  <si>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</si>
  <si>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</si>
  <si>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</si>
  <si>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</si>
  <si>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</si>
  <si>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</si>
  <si>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</si>
  <si>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</si>
  <si>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</si>
  <si>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</si>
  <si>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</si>
  <si>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</si>
  <si>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</si>
  <si>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</si>
  <si>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</si>
  <si>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</si>
  <si>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</si>
  <si>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</si>
  <si>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</si>
  <si>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</si>
  <si>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</si>
  <si>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</si>
  <si>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</si>
  <si>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</si>
  <si>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</si>
  <si>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</si>
  <si>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</si>
  <si>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</si>
  <si>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</si>
  <si>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</si>
  <si>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</si>
  <si>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</si>
  <si>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</si>
  <si>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</si>
  <si>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</si>
  <si>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</si>
  <si>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</si>
  <si>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</si>
  <si>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</si>
  <si>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</si>
  <si>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</si>
  <si>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</si>
  <si>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</si>
  <si>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</si>
  <si>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</si>
  <si>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</si>
  <si>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</si>
  <si>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</si>
  <si>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</si>
  <si>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</si>
  <si>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</si>
  <si>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</si>
  <si>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</si>
  <si>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</si>
  <si>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</si>
  <si>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</si>
  <si>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</si>
  <si>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</si>
  <si>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</si>
  <si>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</si>
  <si>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</si>
  <si>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</si>
  <si>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</si>
  <si>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</si>
  <si>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</si>
  <si>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</si>
  <si>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</si>
  <si>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</si>
  <si>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</si>
  <si>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</si>
  <si>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</si>
  <si>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</si>
  <si>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</si>
  <si>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</si>
  <si>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</si>
  <si>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</si>
  <si>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</si>
  <si>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</si>
  <si>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</si>
  <si>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</si>
  <si>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</si>
  <si>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</si>
  <si>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</si>
  <si>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</si>
  <si>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</si>
  <si>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</si>
  <si>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</si>
  <si>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</si>
  <si>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</si>
  <si>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</si>
  <si>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</si>
  <si>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</si>
  <si>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</si>
  <si>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</si>
  <si>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</si>
  <si>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</si>
  <si>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</si>
  <si>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</si>
  <si>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</si>
  <si>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</si>
  <si>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</si>
  <si>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</si>
  <si>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</si>
  <si>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</si>
  <si>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</si>
  <si>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</si>
  <si>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</si>
  <si>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</si>
  <si>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</si>
  <si>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</si>
  <si>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</si>
  <si>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</si>
  <si>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</si>
  <si>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</si>
  <si>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</si>
  <si>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</si>
  <si>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</si>
  <si>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</si>
  <si>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</si>
  <si>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</si>
  <si>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</si>
  <si>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</si>
  <si>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</si>
  <si>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</si>
  <si>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</si>
  <si>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</si>
  <si>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</si>
  <si>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</si>
  <si>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</si>
  <si>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</si>
  <si>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</si>
  <si>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</si>
  <si>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</si>
  <si>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</si>
  <si>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</si>
  <si>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</si>
  <si>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</si>
  <si>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</si>
  <si>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</si>
  <si>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</si>
  <si>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</si>
  <si>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</si>
  <si>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</si>
  <si>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</si>
  <si>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</si>
  <si>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</si>
  <si>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</si>
  <si>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</si>
  <si>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</si>
  <si>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</si>
  <si>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</si>
  <si>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</si>
  <si>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</si>
  <si>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</si>
  <si>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</si>
  <si>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</si>
  <si>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</si>
  <si>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</si>
  <si>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</si>
  <si>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</si>
  <si>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</si>
  <si>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</si>
  <si>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</si>
  <si>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</si>
  <si>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</si>
  <si>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</si>
  <si>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</si>
  <si>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</si>
  <si>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</si>
  <si>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</si>
  <si>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</si>
  <si>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</si>
  <si>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</si>
  <si>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</si>
  <si>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</si>
  <si>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</si>
  <si>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</si>
  <si>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</si>
  <si>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</si>
  <si>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</si>
  <si>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</si>
  <si>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</si>
  <si>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</si>
  <si>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</si>
  <si>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</si>
  <si>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</si>
  <si>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</si>
  <si>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</si>
  <si>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</si>
  <si>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</si>
  <si>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</si>
  <si>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</si>
  <si>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</si>
  <si>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</si>
  <si>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</si>
  <si>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</si>
  <si>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</si>
  <si>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</si>
  <si>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</si>
  <si>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</si>
  <si>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</si>
  <si>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</si>
  <si>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</si>
  <si>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</si>
  <si>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</si>
  <si>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</si>
  <si>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</si>
  <si>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</si>
  <si>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</si>
  <si>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</si>
  <si>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</si>
  <si>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</si>
  <si>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</si>
  <si>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</si>
  <si>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</si>
  <si>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</si>
  <si>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</si>
  <si>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</si>
  <si>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</si>
  <si>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</si>
  <si>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</si>
  <si>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</si>
  <si>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</si>
  <si>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</si>
  <si>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</si>
  <si>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</si>
  <si>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</si>
  <si>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</si>
  <si>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</si>
  <si>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</si>
  <si>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</si>
  <si>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</si>
  <si>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</si>
  <si>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</si>
  <si>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</si>
  <si>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</si>
  <si>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</si>
  <si>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</si>
  <si>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</si>
  <si>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</si>
  <si>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</si>
  <si>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</si>
  <si>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</si>
  <si>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</si>
  <si>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</si>
  <si>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</si>
  <si>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</si>
  <si>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</si>
  <si>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</si>
  <si>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</si>
  <si>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</si>
  <si>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</si>
  <si>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</si>
  <si>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</si>
  <si>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</si>
  <si>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</si>
  <si>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</si>
  <si>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</si>
  <si>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</si>
  <si>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</si>
  <si>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</si>
  <si>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</si>
  <si>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</si>
  <si>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</si>
  <si>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</si>
  <si>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</si>
  <si>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</si>
  <si>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</si>
  <si>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</si>
  <si>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</si>
  <si>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</si>
  <si>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</si>
  <si>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</si>
  <si>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</si>
  <si>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</si>
  <si>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</si>
  <si>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</si>
  <si>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</si>
  <si>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</si>
  <si>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</si>
  <si>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</si>
  <si>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</si>
  <si>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</si>
  <si>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</si>
  <si>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</si>
  <si>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</si>
  <si>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</si>
  <si>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</si>
  <si>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</si>
  <si>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</si>
  <si>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</si>
  <si>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</si>
  <si>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</si>
  <si>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</si>
  <si>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</si>
  <si>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</si>
  <si>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</si>
  <si>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</si>
  <si>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</si>
  <si>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</si>
  <si>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</si>
  <si>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</si>
  <si>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</si>
  <si>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</si>
  <si>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</si>
  <si>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</si>
  <si>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</si>
  <si>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</si>
  <si>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</si>
  <si>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</si>
  <si>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</si>
  <si>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</si>
  <si>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</si>
  <si>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</si>
  <si>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</si>
  <si>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</si>
  <si>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</si>
  <si>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</si>
  <si>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</si>
  <si>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</si>
  <si>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</si>
  <si>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</si>
  <si>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</si>
  <si>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</si>
  <si>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</si>
  <si>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</si>
  <si>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</si>
  <si>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</si>
  <si>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</si>
  <si>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</si>
  <si>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</si>
  <si>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</si>
  <si>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</si>
  <si>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</si>
  <si>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</si>
  <si>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</si>
  <si>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</si>
  <si>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</si>
  <si>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</si>
  <si>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</si>
  <si>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</si>
  <si>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</si>
  <si>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</si>
  <si>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</si>
  <si>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</si>
  <si>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</si>
  <si>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</si>
  <si>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</si>
  <si>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</si>
  <si>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</si>
  <si>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</si>
  <si>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</si>
  <si>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</si>
  <si>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</si>
  <si>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</si>
  <si>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</si>
  <si>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</si>
  <si>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</si>
  <si>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</si>
  <si>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</si>
  <si>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</si>
  <si>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</si>
  <si>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</si>
  <si>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</si>
  <si>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</si>
  <si>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</si>
  <si>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</si>
  <si>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</si>
  <si>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</si>
  <si>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</si>
  <si>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</si>
  <si>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</si>
  <si>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</si>
  <si>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</si>
  <si>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</si>
  <si>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</si>
  <si>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</si>
  <si>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</si>
  <si>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</si>
  <si>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</si>
  <si>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</si>
  <si>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</si>
  <si>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</si>
  <si>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</si>
  <si>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</si>
  <si>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</si>
  <si>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</si>
  <si>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</si>
  <si>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</si>
  <si>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</si>
  <si>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</si>
  <si>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</si>
  <si>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</si>
  <si>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</si>
  <si>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</si>
  <si>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</si>
  <si>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</si>
  <si>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</si>
  <si>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</si>
  <si>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</si>
  <si>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</si>
  <si>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</si>
  <si>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</si>
  <si>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</si>
  <si>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</si>
  <si>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</si>
  <si>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</si>
  <si>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</si>
  <si>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</si>
  <si>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</si>
  <si>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</si>
  <si>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</si>
  <si>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</si>
  <si>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</si>
  <si>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</si>
  <si>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</si>
  <si>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</si>
  <si>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</si>
  <si>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</si>
  <si>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</si>
  <si>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</si>
  <si>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</si>
  <si>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</si>
  <si>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</si>
  <si>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</si>
  <si>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</si>
  <si>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</si>
  <si>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</si>
  <si>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</si>
  <si>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</si>
  <si>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</si>
  <si>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</si>
  <si>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</si>
  <si>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</si>
  <si>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</si>
  <si>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</si>
  <si>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</si>
  <si>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</si>
  <si>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</si>
  <si>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</si>
  <si>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</si>
  <si>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</si>
  <si>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</si>
  <si>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</si>
  <si>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</si>
  <si>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</si>
  <si>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</si>
  <si>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</si>
  <si>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</si>
  <si>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</si>
  <si>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</si>
  <si>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</si>
  <si>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</si>
  <si>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</si>
  <si>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</si>
  <si>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</si>
  <si>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</si>
  <si>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</si>
  <si>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</si>
  <si>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</si>
  <si>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</si>
  <si>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</si>
  <si>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</si>
  <si>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</si>
  <si>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</si>
  <si>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</si>
  <si>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</si>
  <si>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</si>
  <si>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</si>
  <si>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</si>
  <si>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</si>
  <si>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</si>
  <si>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</si>
  <si>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</si>
  <si>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</si>
  <si>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</si>
  <si>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</si>
  <si>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</si>
  <si>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</si>
  <si>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</si>
  <si>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</si>
  <si>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</si>
  <si>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</si>
  <si>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</si>
  <si>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</si>
  <si>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</si>
  <si>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</si>
  <si>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</si>
  <si>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</si>
  <si>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</si>
  <si>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</si>
  <si>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</si>
  <si>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</si>
  <si>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</si>
  <si>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</si>
  <si>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</si>
  <si>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</si>
  <si>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</si>
  <si>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</si>
  <si>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</si>
  <si>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</si>
  <si>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</si>
  <si>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</si>
  <si>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</si>
  <si>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</si>
  <si>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</si>
  <si>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</si>
  <si>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</si>
  <si>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</si>
  <si>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</si>
  <si>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</si>
  <si>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</si>
  <si>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</si>
  <si>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</si>
  <si>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</si>
  <si>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</si>
  <si>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</si>
  <si>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</si>
  <si>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</si>
  <si>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</si>
  <si>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</si>
  <si>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</si>
  <si>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</si>
  <si>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</si>
  <si>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</si>
  <si>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</si>
  <si>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</si>
  <si>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</si>
  <si>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</si>
  <si>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</si>
  <si>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</si>
  <si>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</si>
  <si>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</si>
  <si>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</si>
  <si>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</si>
  <si>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</si>
  <si>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</si>
  <si>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</si>
  <si>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</si>
  <si>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</si>
  <si>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</si>
  <si>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</si>
  <si>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</si>
  <si>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</si>
  <si>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</si>
  <si>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</si>
  <si>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</si>
  <si>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</si>
  <si>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</si>
  <si>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</si>
  <si>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</si>
  <si>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</si>
  <si>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</si>
  <si>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</si>
  <si>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</si>
  <si>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</si>
  <si>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</si>
  <si>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</si>
  <si>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</si>
  <si>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</si>
  <si>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</si>
  <si>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</si>
  <si>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</si>
  <si>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</si>
  <si>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</si>
  <si>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</si>
  <si>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</si>
  <si>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</si>
  <si>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</si>
  <si>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</si>
  <si>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</si>
  <si>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</si>
  <si>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</si>
  <si>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</si>
  <si>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</si>
  <si>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</si>
  <si>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</si>
  <si>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</si>
  <si>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</si>
  <si>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</si>
  <si>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</si>
  <si>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</si>
  <si>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</si>
  <si>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</si>
  <si>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</si>
  <si>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</si>
  <si>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</si>
  <si>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</si>
  <si>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</si>
  <si>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</si>
  <si>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</si>
  <si>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</si>
  <si>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</si>
  <si>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</si>
  <si>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</si>
  <si>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</si>
  <si>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</si>
  <si>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</si>
  <si>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</si>
  <si>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</si>
  <si>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</si>
  <si>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</si>
  <si>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</si>
  <si>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</si>
  <si>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</si>
  <si>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</si>
  <si>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</si>
  <si>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</si>
  <si>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</si>
  <si>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</si>
  <si>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</si>
  <si>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</si>
  <si>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</si>
  <si>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</si>
  <si>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</si>
  <si>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</si>
  <si>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</si>
  <si>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</si>
  <si>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</si>
  <si>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</si>
  <si>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</si>
  <si>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</si>
  <si>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</si>
  <si>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</si>
  <si>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</si>
  <si>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</si>
  <si>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</si>
  <si>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</si>
  <si>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</si>
  <si>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</si>
  <si>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</si>
  <si>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</si>
  <si>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</si>
  <si>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</si>
  <si>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</si>
  <si>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</si>
  <si>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</si>
  <si>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</si>
  <si>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</si>
  <si>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</si>
  <si>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</si>
  <si>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</si>
  <si>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</si>
  <si>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</si>
  <si>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</si>
  <si>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</si>
  <si>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</si>
  <si>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</si>
  <si>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</si>
  <si>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</si>
  <si>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</si>
  <si>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</si>
  <si>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</si>
  <si>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</si>
  <si>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</si>
  <si>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</si>
  <si>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</si>
  <si>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</si>
  <si>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</si>
  <si>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</si>
  <si>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</si>
  <si>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</si>
  <si>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</si>
  <si>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</si>
  <si>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</si>
  <si>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</si>
  <si>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</si>
  <si>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</si>
  <si>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</si>
  <si>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</si>
  <si>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</si>
  <si>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</si>
  <si>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</si>
  <si>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</si>
  <si>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</si>
  <si>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</si>
  <si>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</si>
  <si>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</si>
  <si>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</si>
  <si>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</si>
  <si>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</si>
  <si>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</si>
  <si>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</si>
  <si>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</si>
  <si>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</si>
  <si>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</si>
  <si>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</si>
  <si>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</si>
  <si>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</si>
  <si>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</si>
  <si>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</si>
  <si>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</si>
  <si>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</si>
  <si>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</si>
  <si>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</si>
  <si>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</si>
  <si>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</si>
  <si>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</si>
  <si>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</si>
  <si>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</si>
  <si>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</si>
  <si>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</si>
  <si>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</si>
  <si>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</si>
  <si>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</si>
  <si>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</si>
  <si>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</si>
  <si>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</si>
  <si>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</si>
  <si>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</si>
  <si>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</si>
  <si>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</si>
  <si>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</si>
  <si>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</si>
  <si>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</si>
  <si>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</si>
  <si>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</si>
  <si>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</si>
  <si>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</si>
  <si>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</si>
  <si>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</si>
  <si>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</si>
  <si>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</si>
  <si>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</si>
  <si>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</si>
  <si>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</si>
  <si>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</si>
  <si>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</si>
  <si>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</si>
  <si>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</si>
  <si>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</si>
  <si>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</si>
  <si>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</si>
  <si>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</si>
  <si>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</si>
  <si>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</si>
  <si>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</si>
  <si>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</si>
  <si>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</si>
  <si>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</si>
  <si>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</si>
  <si>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</si>
  <si>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</si>
  <si>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</si>
  <si>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</si>
  <si>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</si>
  <si>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</si>
  <si>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</si>
  <si>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</si>
  <si>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</si>
  <si>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</si>
  <si>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</si>
  <si>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</si>
  <si>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</si>
  <si>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</si>
  <si>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</si>
  <si>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</si>
  <si>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</si>
  <si>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</si>
  <si>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</si>
  <si>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</si>
  <si>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</si>
  <si>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</si>
  <si>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</si>
  <si>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</si>
  <si>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</si>
  <si>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</si>
  <si>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</si>
  <si>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</si>
  <si>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</si>
  <si>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</si>
  <si>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</si>
  <si>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</si>
  <si>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</si>
  <si>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</si>
  <si>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</si>
  <si>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</si>
  <si>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</si>
  <si>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</si>
  <si>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</si>
  <si>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</si>
  <si>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</si>
  <si>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</si>
  <si>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</si>
  <si>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</si>
  <si>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</si>
  <si>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</si>
  <si>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</si>
  <si>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</si>
  <si>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</si>
  <si>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</si>
  <si>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</si>
  <si>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</si>
  <si>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</si>
  <si>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</si>
  <si>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</si>
  <si>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</si>
  <si>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</si>
  <si>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</si>
  <si>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</si>
  <si>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</si>
  <si>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</si>
  <si>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</si>
  <si>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</si>
  <si>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</si>
  <si>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</si>
  <si>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</si>
  <si>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</si>
  <si>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</si>
  <si>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</si>
  <si>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</si>
  <si>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</si>
  <si>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</si>
  <si>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</si>
  <si>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</si>
  <si>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</si>
  <si>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</si>
  <si>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</si>
  <si>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</si>
  <si>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</si>
  <si>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</si>
  <si>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</si>
  <si>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</si>
  <si>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</si>
  <si>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</si>
  <si>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</si>
  <si>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</si>
  <si>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</si>
  <si>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</si>
  <si>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</si>
  <si>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</si>
  <si>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</si>
  <si>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</si>
  <si>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</si>
  <si>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</si>
  <si>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</si>
  <si>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</si>
  <si>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</si>
  <si>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</si>
  <si>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</si>
  <si>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</si>
  <si>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</si>
  <si>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</si>
  <si>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</si>
  <si>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</si>
  <si>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</si>
  <si>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</si>
  <si>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</si>
  <si>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</si>
  <si>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</si>
  <si>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</si>
  <si>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</si>
  <si>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</si>
  <si>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</si>
  <si>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</si>
  <si>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</si>
  <si>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</si>
  <si>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</si>
  <si>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</si>
  <si>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</si>
  <si>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</si>
  <si>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</si>
  <si>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</si>
  <si>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</si>
  <si>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</si>
  <si>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</si>
  <si>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</si>
  <si>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</si>
  <si>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</si>
  <si>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</si>
  <si>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</si>
  <si>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</si>
  <si>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</si>
  <si>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</si>
  <si>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</si>
  <si>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</si>
  <si>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</si>
  <si>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</si>
  <si>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</si>
  <si>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</si>
  <si>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</si>
  <si>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</si>
  <si>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</si>
  <si>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</si>
  <si>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</si>
  <si>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</si>
  <si>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</si>
  <si>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</si>
  <si>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</si>
  <si>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</si>
  <si>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</si>
  <si>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</si>
  <si>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</si>
  <si>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</si>
  <si>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</si>
  <si>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</si>
  <si>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</si>
  <si>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</si>
  <si>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</si>
  <si>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</si>
  <si>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</si>
  <si>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</si>
  <si>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</si>
  <si>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</si>
  <si>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</si>
  <si>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</si>
  <si>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</si>
  <si>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</si>
  <si>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</si>
  <si>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</si>
  <si>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</si>
  <si>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</si>
  <si>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</si>
  <si>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</si>
  <si>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</si>
  <si>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</si>
  <si>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</si>
  <si>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</si>
  <si>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</si>
  <si>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</si>
  <si>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</si>
  <si>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</si>
  <si>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</si>
  <si>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</si>
  <si>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</si>
  <si>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</si>
  <si>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</si>
  <si>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</si>
  <si>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</si>
  <si>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</si>
  <si>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</si>
  <si>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</si>
  <si>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</si>
  <si>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</si>
  <si>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</si>
  <si>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</si>
  <si>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</si>
  <si>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</si>
  <si>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</si>
  <si>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</si>
  <si>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</si>
  <si>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</si>
  <si>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</si>
  <si>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</si>
  <si>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</si>
  <si>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</si>
  <si>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</si>
  <si>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</si>
  <si>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</si>
  <si>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</si>
  <si>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</si>
  <si>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</si>
  <si>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</si>
  <si>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</si>
  <si>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</si>
  <si>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</si>
  <si>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</si>
  <si>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</si>
  <si>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</si>
  <si>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</si>
  <si>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</si>
  <si>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</si>
  <si>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</si>
  <si>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</si>
  <si>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</si>
  <si>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</si>
  <si>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</si>
  <si>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</si>
  <si>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</si>
  <si>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</si>
  <si>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</si>
  <si>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</si>
  <si>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</si>
  <si>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</si>
  <si>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</si>
  <si>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</si>
  <si>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</si>
  <si>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</si>
  <si>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</si>
  <si>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</si>
  <si>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</si>
  <si>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</si>
  <si>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</si>
  <si>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</si>
  <si>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</si>
  <si>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</si>
  <si>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</si>
  <si>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</si>
  <si>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</si>
  <si>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</si>
  <si>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</si>
  <si>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</si>
  <si>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</si>
  <si>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</si>
  <si>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</si>
  <si>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</si>
  <si>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</si>
  <si>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</si>
  <si>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</si>
  <si>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</si>
  <si>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</si>
  <si>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</si>
  <si>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</si>
  <si>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</si>
  <si>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</si>
  <si>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</si>
  <si>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</si>
  <si>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</si>
  <si>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</si>
  <si>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</si>
  <si>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</si>
  <si>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</si>
  <si>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</si>
  <si>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</si>
  <si>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</si>
  <si>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</si>
  <si>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</si>
  <si>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</si>
  <si>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</si>
  <si>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PCM-20251125-00001862</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</si>
  <si>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</si>
  <si>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</si>
  <si>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</si>
  <si>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</si>
  <si>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</si>
  <si>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</si>
  <si>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</si>
  <si>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</si>
  <si>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</si>
  <si>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TT-20251125-02079</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</si>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</sst>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7" totalsRowShown="0" headerRowDxfId="44" dataDxfId="43" headerRowBorderDxfId="41" tableBorderDxfId="42" totalsRowBorderDxfId="40">
  <autoFilter ref="A1:L3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323.88245185185224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45986.830877777778</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45986.830877777778</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45986.830877777778</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45986.830877777778</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45986.830877777778</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45986.830877777778</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45986.830877777778</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45986.830877777778</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45986.830877777778</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45986.830877777778</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45986.830877777778</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45986.830877777778</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45986.830877777778</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45986.830877777778</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45986.830877777778</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45986.830877777778</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45986.830877777778</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45986.830877777778</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45986.830877777778</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45986.830877777778</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45986.830877777778</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45986.830877777778</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45986.830877777778</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45986.830877777778</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45986.830877777778</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45986.830877777778</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45986.830877777778</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45986.830877777778</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45986.830877777778</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45986.830877777778</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45986.830877777778</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45986.830877777778</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45986.830877777778</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45986.830877777778</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45986.830877777778</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45986.830877777778</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45986.830877777778</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45986.830877777778</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45986.830877777778</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45986.830877777778</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45986.830877777778</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45986.830877777778</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45986.830877777778</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45986.830877777778</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45986.830877777778</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45986.830877777778</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45986.830877777778</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45986.830877777778</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45986.830877777778</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45986.830877777778</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45986.830877777778</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45986.830877777778</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45986.830877777778</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45986.830877777778</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45986.830877777778</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161.8310398148169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2.443458796296909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45986.830877777778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45986.830877777778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45986.830877777778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45986.830877777778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45986.830877777778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45986.830877777778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45986.830877777778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45986.830877777778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45986.830877777778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45986.830877777778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45986.830877777778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45986.830877777778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45986.830877777778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45986.830877777778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45986.830877777778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45986.830877777778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45986.830877777778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45986.830877777778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45986.830877777778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45986.830877777778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45986.830877777778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45986.830877777778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45986.830877777778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45986.830877777778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45986.830877777778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45986.830877777778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45986.830877777778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45986.830877777778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45986.830877777778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45986.830877777778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45986.830877777778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45986.830877777778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45986.830877777778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45986.830877777778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45986.830877777778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45986.830877777778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45986.830877777778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45986.830877777778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45986.830877777778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45986.830877777778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45986.830877777778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45986.830877777778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45986.830877777778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45986.830877777778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45986.830877777778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45986.830877777778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45986.830877777778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45986.830877777778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45986.830877777778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45986.830877777778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45986.830877777778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45986.830877777778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45986.830877777778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45986.830877777778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45986.830877777778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45986.830877777778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45986.830877777778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45986.830877777778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45986.830877777778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45986.830877777778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45986.830877777778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45986.830877777778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45986.830877777778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45986.830877777778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45986.830877777778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45986.830877777778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45986.830877777778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45986.830877777778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45986.830877777778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45986.830877777778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45986.830877777778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45986.830877777778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45986.830877777778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45986.830877777778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45986.830877777778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45986.830877777778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45986.830877777778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45986.830877777778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45986.830877777778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45986.830877777778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45986.830877777778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45986.830877777778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45986.830877777778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45986.830877777778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45986.830877777778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45986.830877777778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45986.830877777778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45986.830877777778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45986.830877777778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45986.830877777778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45986.830877777778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45986.830877777778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45986.830877777778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45986.830877777778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45986.830877777778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45986.830877777778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45986.830877777778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45986.830877777778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45986.830877777778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45986.830877777778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45986.830877777778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45986.830877777778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45986.830877777778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45986.830877777778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45986.830877777778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45986.830877777778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45986.830877777778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45986.830877777778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45986.830877777778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45986.830877777778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45986.830877777778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45986.830877777778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45986.830877777778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45986.830877777778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45986.830877777778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45986.830877777778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45986.830877777778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45986.830877777778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45986.830877777778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45986.830877777778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45986.830877777778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45986.830877777778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45986.830877777778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45986.830877777778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45986.830877777778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45986.830877777778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45986.830877777778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45986.830877777778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45986.830877777778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45986.830877777778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45986.830877777778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45986.830877777778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45986.830877777778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45986.830877777778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45986.830877777778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45986.830877777778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45986.830877777778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45986.830877777778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45986.830877777778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45986.830877777778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45986.830877777778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45986.830877777778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45986.830877777778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45986.830877777778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45986.830877777778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45986.830877777778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45986.830877777778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45986.830877777778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45986.830877777778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45986.830877777778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45986.830877777778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45986.830877777778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45986.830877777778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45986.830877777778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45986.830877777778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45986.830877777778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45986.830877777778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45986.830877777778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45986.830877777778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45986.830877777778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45986.830877777778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45986.830877777778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45986.830877777778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45986.830877777778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45986.830877777778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45986.830877777778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45986.830877777778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45986.830877777778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45986.830877777778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45986.830877777778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45986.830877777778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45986.830877777778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45986.830877777778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45986.830877777778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45986.830877777778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45986.830877777778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45986.830877777778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45986.830877777778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45986.830877777778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45986.830877777778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45986.830877777778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45986.830877777778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45986.830877777778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45986.830877777778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45986.830877777778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45986.830877777778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45986.830877777778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45986.830877777778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45986.830877777778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45986.830877777778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45986.830877777778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45986.830877777778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45986.830877777778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45986.830877777778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45986.830877777778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45986.830877777778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45986.830877777778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45986.830877777778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45986.830877777778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45986.830877777778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45986.830877777778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45986.830877777778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45986.830877777778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45986.830877777778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45986.830877777778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45986.830877777778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45986.830877777778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45986.830877777778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45986.830877777778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45986.830877777778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45986.830877777778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45986.830877777778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45986.830877777778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45986.830877777778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45986.830877777778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45986.830877777778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45986.830877777778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45986.830877777778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45986.830877777778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45986.830877777778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45986.830877777778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45986.830877777778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45986.830877777778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45986.830877777778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45986.830877777778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45986.830877777778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45986.830877777778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45986.830877777778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45986.830877777778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45986.830877777778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45986.830877777778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45986.830877777778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45986.830877777778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45986.830877777778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45986.830877777778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45986.830877777778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45986.830877777778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45986.830877777778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45986.830877777778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45986.830877777778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45986.830877777778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45986.830877777778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45986.830877777778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45986.830877777778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45986.830877777778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45986.830877777778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45986.830877777778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45986.830877777778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45986.830877777778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45986.830877777778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45986.830877777778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45986.830877777778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45986.830877777778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45986.830877777778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45986.830877777778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45986.830877777778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45986.830877777778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45986.830877777778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45986.830877777778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45986.830877777778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45986.830877777778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45986.830877777778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45986.830877777778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45986.830877777778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45986.830877777778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45986.830877777778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45986.830877777778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45986.830877777778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45986.830877777778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45986.830877777778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45986.830877777778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45986.830877777778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45986.830877777778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45986.830877777778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45986.830877777778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45986.830877777778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45986.830877777778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45986.830877777778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45986.830877777778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45986.830877777778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45986.830877777778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45986.830877777778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45986.830877777778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45986.830877777778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45986.830877777778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45986.830877777778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45986.830877777778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45986.830877777778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45986.830877777778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45986.830877777778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45986.830877777778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45986.830877777778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45986.830877777778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45986.830877777778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45986.830877777778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45986.830877777778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45986.830877777778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45986.830877777778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45986.830877777778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45986.830877777778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45986.830877777778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45986.830877777778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45986.830877777778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45986.830877777778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45986.830877777778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45986.830877777778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45986.830877777778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45986.830877777778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45986.830877777778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45986.830877777778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45986.830877777778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45986.830877777778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45986.830877777778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45986.830877777778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45986.830877777778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45986.830877777778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45986.830877777778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45986.830877777778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45986.830877777778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45986.830877777778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45986.830877777778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45986.830877777778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45986.830877777778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45986.830877777778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45986.830877777778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45986.830877777778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45986.830877777778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45986.830877777778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45986.830877777778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45986.830877777778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45986.830877777778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45986.830877777778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45986.830877777778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45986.830877777778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45986.830877777778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45986.830877777778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45986.830877777778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45986.830877777778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45986.830877777778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45986.830877777778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45986.830877777778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45986.830877777778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45986.830877777778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45986.830877777778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45986.830877777778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45986.830877777778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45986.830877777778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45986.830877777778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45986.830877777778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45986.830877777778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45986.830877777778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45986.830877777778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45986.830877777778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45986.830877777778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45986.830877777778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45986.830877777778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45986.830877777778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45986.830877777778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45986.830877777778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45986.830877777778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45986.830877777778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45986.830877777778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45986.830877777778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45986.830877777778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45986.830877777778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45986.830877777778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45986.830877777778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45986.830877777778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45986.830877777778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45986.830877777778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45986.830877777778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45986.830877777778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45986.830877777778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45986.830877777778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45986.830877777778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45986.830877777778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45986.830877777778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45986.830877777778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45986.830877777778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45986.830877777778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45986.830877777778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45986.830877777778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45986.830877777778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45986.830877777778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45986.830877777778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45986.830877777778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45986.830877777778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45986.830877777778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45986.830877777778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45986.830877777778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45986.830877777778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45986.830877777778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45986.830877777778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45986.830877777778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45986.830877777778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45986.830877777778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45986.830877777778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45986.830877777778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45986.830877777778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45986.830877777778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45986.830877777778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45986.830877777778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45986.830877777778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45986.830877777778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45986.830877777778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45986.830877777778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45986.830877777778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45986.830877777778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45986.830877777778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45986.830877777778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45986.830877777778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45986.830877777778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45986.830877777778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45986.830877777778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45986.830877777778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45986.830877777778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45986.830877777778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45986.830877777778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45986.830877777778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45986.830877777778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45986.830877777778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45986.830877777778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45986.830877777778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45986.830877777778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45986.830877777778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45986.830877777778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45986.830877777778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45986.830877777778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45986.830877777778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45986.830877777778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45986.830877777778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45986.830877777778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45986.830877777778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45986.830877777778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45986.830877777778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45986.830877777778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45986.830877777778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45986.830877777778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45986.830877777778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45986.830877777778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45986.830877777778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45986.830877777778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45986.830877777778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45986.830877777778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45986.830877777778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45986.830877777778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45986.830877777778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45986.830877777778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45986.830877777778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45986.830877777778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45986.830877777778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45986.830877777778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45986.830877777778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45986.830877777778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45986.830877777778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45986.830877777778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45986.830877777778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45986.830877777778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45986.830877777778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45986.830877777778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45986.830877777778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45986.830877777778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45986.830877777778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45986.830877777778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45986.830877777778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45986.830877777778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45986.830877777778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45986.830877777778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45986.830877777778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45986.830877777778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45986.830877777778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45986.830877777778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45986.830877777778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45986.830877777778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45986.830877777778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45986.830877777778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45986.830877777778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45986.830877777778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45986.830877777778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45986.830877777778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45986.830877777778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45986.830877777778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45986.830877777778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45986.830877777778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45986.830877777778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45986.830877777778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45986.830877777778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45986.830877777778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45986.830877777778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45986.830877777778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45986.830877777778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45986.830877777778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45986.830877777778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45986.830877777778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45986.830877777778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45986.830877777778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45986.830877777778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45986.830877777778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45986.830877777778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45986.830877777778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45986.830877777778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45986.830877777778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45986.830877777778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45986.830877777778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45986.830877777778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45986.830877777778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45986.830877777778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45986.830877777778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45986.830877777778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45986.830877777778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45986.830877777778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45986.830877777778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45986.830877777778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45986.830877777778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45986.830877777778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45986.830877777778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45986.830877777778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45986.830877777778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45986.830877777778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45986.830877777778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45986.830877777778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45986.830877777778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45986.830877777778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45986.830877777778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45986.830877777778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45986.830877777778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45986.830877777778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45986.830877777778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45986.830877777778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45986.830877777778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45986.830877777778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45986.830877777778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45986.830877777778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45986.830877777778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45986.830877777778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45986.830877777778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45986.830877777778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45986.830877777778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45986.830877777778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45986.830877777778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45986.830877777778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45986.830877777778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45986.830877777778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45986.830877777778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45986.830877777778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45986.830877777778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45986.830877777778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45986.830877777778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45986.830877777778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45986.830877777778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45986.830877777778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45986.830877777778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45986.830877777778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45986.830877777778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45986.830877777778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45986.830877777778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45986.830877777778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45986.830877777778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45986.830877777778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45986.830877777778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45986.830877777778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45986.830877777778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45986.830877777778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45986.830877777778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45986.830877777778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45986.830877777778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45986.830877777778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45986.830877777778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45986.830877777778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45986.830877777778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45986.830877777778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45986.830877777778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45986.830877777778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45986.830877777778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45986.830877777778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45986.830877777778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45986.830877777778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45986.830877777778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45986.830877777778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45986.830877777778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45986.830877777778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45986.830877777778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45986.830877777778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45986.830877777778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45986.830877777778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45986.830877777778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45986.830877777778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45986.830877777778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45986.830877777778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45986.830877777778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45986.830877777778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45986.830877777778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45986.830877777778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45986.830877777778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45986.830877777778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45986.830877777778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45986.830877777778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45986.830877777778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45986.830877777778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45986.830877777778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45986.830877777778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45986.830877777778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45986.830877777778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45986.830877777778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45986.830877777778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45986.830877777778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45986.830877777778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45986.830877777778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45986.830877777778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45986.830877777778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45986.830877777778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45986.830877777778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45986.830877777778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45986.830877777778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45986.830877777778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45986.830877777778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45986.830877777778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45986.830877777778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45986.830877777778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45986.830877777778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45986.830877777778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45986.830877777778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45986.830877777778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45986.830877777778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45986.830877777778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45986.830877777778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45986.830877777778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45986.830877777778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45986.830877777778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45986.830877777778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45986.830877777778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45986.830877777778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45986.830877777778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45986.830877777778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45986.830877777778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45986.830877777778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45986.830877777778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45986.830877777778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45986.830877777778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45986.830877777778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45986.830877777778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45986.830877777778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45986.830877777778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45986.830877777778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45986.830877777778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45986.830877777778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45986.830877777778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45986.830877777778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45986.830877777778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45986.830877777778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45986.830877777778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45986.830877777778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45986.830877777778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45986.830877777778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45986.830877777778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45986.830877777778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45986.830877777778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45986.830877777778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45986.830877777778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45986.830877777778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45986.830877777778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45986.830877777778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45986.830877777778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45986.830877777778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45986.830877777778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45986.830877777778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45986.830877777778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45986.830877777778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45986.830877777778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45986.830877777778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45986.830877777778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45986.830877777778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45986.830877777778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45986.830877777778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45986.830877777778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45986.830877777778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45986.830877777778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45986.830877777778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45986.830877777778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45986.830877777778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45986.830877777778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45986.830877777778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45986.830877777778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45986.830877777778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45986.830877777778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45986.830877777778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45986.830877777778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45986.830877777778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45986.830877777778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45986.830877777778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45986.830877777778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45986.830877777778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45986.830877777778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45986.830877777778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45986.830877777778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45986.830877777778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45986.830877777778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45986.830877777778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45986.830877777778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45986.830877777778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45986.830877777778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45986.830877777778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45986.830877777778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45986.830877777778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45986.830877777778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45986.830877777778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45986.830877777778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45986.830877777778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45986.830877777778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45986.830877777778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45986.830877777778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45986.830877777778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45986.830877777778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45986.830877777778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45986.830877777778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45986.830877777778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45986.830877777778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45986.830877777778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45986.830877777778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45986.830877777778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45986.830877777778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45986.830877777778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45986.830877777778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45986.830877777778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45986.830877777778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45986.830877777778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45986.830877777778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45986.830877777778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45986.830877777778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45986.830877777778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45986.830877777778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45986.830877777778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45986.830877777778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45986.830877777778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45986.830877777778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45986.830877777778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45986.830877777778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45986.830877777778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45986.830877777778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45986.830877777778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45986.830877777778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45986.830877777778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45986.830877777778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45986.830877777778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45986.830877777778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45986.830877777778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45986.830877777778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45986.830877777778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45986.830877777778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45986.830877777778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45986.830877777778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45986.830877777778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45986.830877777778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45986.830877777778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45986.830877777778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45986.830877777778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45986.830877777778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45986.830877777778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45986.830877777778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45986.830877777778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45986.830877777778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45986.830877777778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45986.830877777778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45986.830877777778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45986.830877777778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45986.830877777778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45986.830877777778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45986.830877777778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45986.830877777778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45986.830877777778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45986.830877777778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45986.830877777778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45986.830877777778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45986.830877777778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45986.830877777778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45986.830877777778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45986.830877777778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45986.830877777778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45986.830877777778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45986.830877777778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45986.830877777778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45986.830877777778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45986.830877777778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45986.830877777778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45986.830877777778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45986.830877777778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45986.830877777778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45986.830877777778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45986.830877777778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45986.830877777778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45986.830877777778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45986.830877777778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45986.830877777778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45986.830877777778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45986.830877777778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45986.830877777778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45986.830877777778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45986.830877777778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45986.830877777778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45986.830877777778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45986.830877777778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45986.830877777778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45986.830877777778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45986.830877777778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45986.830877777778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45986.830877777778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45986.830877777778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45986.830877777778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45986.830877777778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45986.830877777778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45986.830877777778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45986.830877777778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45986.830877777778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45986.830877777778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45986.830877777778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45986.830877777778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45986.830877777778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45986.830877777778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45986.830877777778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45986.830877777778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45986.830877777778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45986.830877777778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45986.830877777778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45986.830877777778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45986.830877777778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45986.830877777778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45986.830877777778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45986.830877777778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45986.830877777778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45986.830877777778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45986.830877777778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45986.830877777778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45986.830877777778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45986.830877777778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45986.830877777778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45986.830877777778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45986.830877777778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45986.830877777778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45986.830877777778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45986.830877777778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45986.830877777778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45986.830877777778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45986.830877777778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45986.830877777778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45986.830877777778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45986.830877777778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45986.830877777778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45986.830877777778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45986.830877777778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45986.830877777778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45986.830877777778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45986.830877777778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45986.830877777778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45986.830877777778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45986.830877777778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45986.830877777778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45986.830877777778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45986.830877777778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45986.830877777778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45986.830877777778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45986.830877777778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45986.830877777778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45986.830877777778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45986.830877777778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45986.830877777778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45986.830877777778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45986.830877777778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45986.830877777778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45986.830877777778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45986.830877777778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45986.830877777778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45986.830877777778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45986.830877777778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45986.830877777778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45986.830877777778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45986.830877777778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45986.830877777778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45986.830877777778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45986.830877777778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45986.830877777778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45986.830877777778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45986.830877777778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45986.830877777778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45986.830877777778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45986.830877777778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45986.830877777778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45986.830877777778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45986.830877777778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45986.830877777778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45986.830877777778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45986.830877777778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45986.830877777778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45986.830877777778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45986.830877777778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45986.830877777778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45986.830877777778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45986.830877777778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45986.830877777778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45986.830877777778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45986.830877777778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45986.830877777778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45986.830877777778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45986.830877777778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45986.830877777778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45986.830877777778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45986.830877777778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45986.830877777778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45986.830877777778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45986.830877777778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45986.830877777778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45986.830877777778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45986.830877777778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45986.830877777778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45986.830877777778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45986.830877777778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45986.830877777778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45986.830877777778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45986.830877777778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45986.830877777778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45986.830877777778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45986.830877777778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45986.830877777778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45986.830877777778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45986.830877777778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45986.830877777778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45986.830877777778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45986.830877777778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45986.830877777778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45986.830877777778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45986.830877777778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45986.830877777778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45986.830877777778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45986.830877777778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45986.830877777778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45986.830877777778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45986.830877777778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45986.830877777778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45986.830877777778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45986.830877777778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45986.830877777778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45986.830877777778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45986.830877777778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45986.830877777778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45986.830877777778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45986.830877777778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45986.830877777778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45986.830877777778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45986.830877777778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45986.830877777778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45986.830877777778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45986.830877777778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45986.830877777778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45986.830877777778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45986.830877777778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45986.830877777778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45986.830877777778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45986.830877777778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45986.830877777778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45986.830877777778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45986.830877777778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45986.830877777778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45986.830877777778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45986.830877777778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45986.830877777778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45986.830877777778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45986.830877777778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45986.830877777778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45986.830877777778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45986.830877777778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45986.830877777778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45986.830877777778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45986.830877777778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45986.830877777778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45986.830877777778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45986.830877777778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45986.830877777778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45986.830877777778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45986.830877777778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45986.830877777778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45986.830877777778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45986.830877777778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45986.830877777778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45986.830877777778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45986.830877777778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45986.830877777778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45986.830877777778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45986.830877777778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45986.830877777778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45986.830877777778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45986.830877777778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45986.830877777778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45986.830877777778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45986.830877777778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45986.830877777778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45986.830877777778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45986.830877777778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45986.830877777778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45986.830877777778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45986.830877777778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45986.830877777778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45986.830877777778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45986.830877777778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45986.830877777778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45986.830877777778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45986.830877777778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45986.830877777778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45986.830877777778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45986.830877777778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45986.830877777778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45986.830877777778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45986.830877777778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45986.830877777778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45986.830877777778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45986.830877777778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45986.830877777778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45986.830877777778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45986.830877777778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45986.830877777778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45986.830877777778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45986.830877777778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45986.830877777778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45986.830877777778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45986.830877777778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45986.830877777778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45986.830877777778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45986.830877777778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45986.830877777778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45986.830877777778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45986.830877777778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45986.830877777778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45986.830877777778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45986.830877777778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45986.830877777778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45986.830877777778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45986.830877777778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45986.830877777778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45986.830877777778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45986.830877777778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45986.830877777778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45986.830877777778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45986.830877777778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45986.830877777778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45986.830877777778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45986.830877777778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45986.830877777778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45986.830877777778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45986.830877777778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45986.830877777778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45986.830877777778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45986.830877777778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45986.830877777778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45986.830877777778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45986.830877777778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45986.830877777778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45986.830877777778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45986.830877777778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45986.830877777778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45986.830877777778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45986.830877777778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45986.830877777778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45986.830877777778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45986.830877777778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45986.830877777778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45986.830877777778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45986.830877777778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7"/>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283.35016018518218</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32294</v>
      </c>
      <c r="E3" s="94" t="s">
        <v>39021</v>
      </c>
      <c r="F3" s="95">
        <v>45986.816886574074</v>
      </c>
      <c r="G3" s="96">
        <f t="shared" ref="G3:G45" ca="1" si="0">IFERROR(NOW()-F3,"")</f>
        <v>1.3991203704790678E-2</v>
      </c>
      <c r="H3" s="95">
        <v>45986.806863425925</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45986.830877777778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45986.830877777778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45986.830877777778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45986.830877777778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45986.830877777778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45986.830877777778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45986.830877777778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45986.830877777778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45986.830877777778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45986.830877777778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45986.830877777778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45986.830877777778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45986.830877777778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45986.830877777778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45986.830877777778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45986.830877777778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45986.830877777778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45986.830877777778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45986.830877777778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45986.830877777778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45986.830877777778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45986.830877777778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45986.830877777778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45986.830877777778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45986.830877777778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45986.830877777778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45986.830877777778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45986.830877777778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45986.830877777778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45986.830877777778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45986.830877777778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45986.830877777778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45986.830877777778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45986.830877777778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45986.830877777778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45986.830877777778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45986.830877777778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45986.830877777778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45986.830877777778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45986.830877777778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45986.830877777778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45986.830877777778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45986.830877777778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45986.830877777778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45986.830877777778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45986.830877777778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45986.830877777778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45986.830877777778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45986.830877777778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45986.830877777778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45986.830877777778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45986.830877777778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45986.830877777778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45986.830877777778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45986.830877777778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45986.830877777778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45986.830877777778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45986.830877777778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45986.830877777778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45986.830877777778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45986.830877777778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45986.830877777778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45986.830877777778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45986.830877777778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45986.830877777778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45986.830877777778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45986.830877777778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45986.830877777778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45986.830877777778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45986.830877777778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45986.830877777778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45986.830877777778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45986.830877777778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45986.830877777778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45986.830877777778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45986.830877777778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45986.830877777778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45986.830877777778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45986.830877777778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45986.830877777778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45986.830877777778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45986.830877777778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45986.830877777778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45986.830877777778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45986.830877777778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45986.830877777778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45986.830877777778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45986.830877777778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45986.830877777778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45986.830877777778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45986.830877777778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45986.830877777778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45986.830877777778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45986.830877777778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45986.830877777778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45986.830877777778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45986.830877777778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45986.830877777778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45986.830877777778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45986.830877777778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45986.830877777778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45986.830877777778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45986.830877777778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45986.830877777778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45986.830877777778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45986.830877777778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45986.830877777778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45986.830877777778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45986.830877777778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45986.830877777778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45986.830877777778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45986.830877777778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45986.830877777778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45986.830877777778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45986.830877777778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45986.830877777778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45986.830877777778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45986.830877777778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45986.830877777778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45986.830877777778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45986.830877777778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45986.830877777778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45986.830877777778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45986.830877777778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45986.830877777778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45986.830877777778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45986.830877777778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45986.830877777778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45986.830877777778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45986.830877777778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45986.830877777778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45986.830877777778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45986.830877777778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45986.830877777778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45986.830877777778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45986.830877777778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45986.830877777778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45986.830877777778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45986.830877777778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45986.830877777778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45986.830877777778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45986.830877777778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45986.830877777778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45986.830877777778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45986.830877777778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45986.830877777778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45986.830877777778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45986.830877777778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45986.830877777778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45986.830877777778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45986.830877777778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45986.830877777778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45986.830877777778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45986.830877777778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45986.830877777778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45986.830877777778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45986.830877777778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45986.830877777778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45986.830877777778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45986.830877777778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45986.830877777778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45986.830877777778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45986.830877777778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45986.830877777778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45986.830877777778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45986.830877777778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45986.830877777778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45986.830877777778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45986.830877777778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45986.830877777778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45986.830877777778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45986.830877777778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45986.830877777778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45986.830877777778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45986.830877777778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45986.830877777778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45986.830877777778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45986.830877777778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45986.830877777778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45986.830877777778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45986.830877777778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45986.830877777778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45986.830877777778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45986.830877777778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45986.830877777778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45986.830877777778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45986.830877777778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45986.830877777778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45986.830877777778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45986.830877777778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45986.830877777778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45986.830877777778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45986.830877777778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45986.830877777778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45986.830877777778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45986.830877777778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45986.830877777778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45986.830877777778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45986.830877777778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45986.830877777778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45986.830877777778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45986.830877777778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45986.830877777778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45986.830877777778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45986.830877777778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45986.830877777778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45986.830877777778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45986.830877777778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45986.830877777778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45986.830877777778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45986.830877777778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45986.830877777778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45986.830877777778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45986.830877777778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45986.830877777778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45986.830877777778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45986.830877777778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45986.830877777778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45986.830877777778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45986.830877777778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45986.830877777778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45986.830877777778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45986.830877777778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45986.830877777778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45986.830877777778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45986.830877777778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45986.830877777778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45986.830877777778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45986.830877777778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45986.830877777778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45986.830877777778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45986.830877777778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45986.830877777778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45986.830877777778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45986.830877777778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45986.830877777778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45986.830877777778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45986.830877777778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45986.830877777778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45986.830877777778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45986.830877777778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45986.830877777778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45986.830877777778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45986.830877777778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45986.830877777778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45986.830877777778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45986.830877777778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45986.830877777778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45986.830877777778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45986.830877777778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45986.830877777778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45986.830877777778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45986.830877777778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45986.830877777778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45986.830877777778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45986.830877777778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45986.830877777778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45986.830877777778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45986.830877777778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45986.830877777778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45986.830877777778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45986.830877777778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45986.830877777778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45986.830877777778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45986.830877777778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45986.830877777778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45986.830877777778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45986.830877777778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45986.830877777778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45986.830877777778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45986.830877777778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45986.830877777778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45986.830877777778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45986.830877777778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45986.830877777778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45986.830877777778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45986.830877777778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45986.830877777778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45986.830877777778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45986.830877777778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45986.830877777778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45986.830877777778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45986.830877777778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45986.830877777778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45986.830877777778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45986.830877777778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45986.830877777778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45986.830877777778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45986.830877777778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45986.830877777778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45986.830877777778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45986.830877777778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45986.830877777778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45986.830877777778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45986.830877777778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45986.830877777778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45986.830877777778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45986.830877777778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47" ca="1" si="5">IFERROR(NOW()-F302,"")</f>
        <v>45986.830877777778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45986.830877777778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45986.830877777778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45986.830877777778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45986.830877777778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45986.830877777778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45986.830877777778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45986.830877777778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45986.830877777778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45986.830877777778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45986.830877777778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45986.830877777778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45986.830877777778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45986.830877777778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45986.830877777778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45986.830877777778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45986.830877777778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45986.830877777778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45986.830877777778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45986.830877777778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45986.830877777778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45986.830877777778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45986.830877777778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45986.830877777778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45986.830877777778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45986.830877777778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45986.830877777778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45986.830877777778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45986.830877777778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45986.830877777778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45986.830877777778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45986.830877777778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45986.830877777778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45986.830877777778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45986.830877777778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45986.830877777778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45986.830877777778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45986.830877777778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45986.830877777778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45986.830877777778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45986.830877777778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45986.830877777778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45986.830877777778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45986.830877777778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45986.830877777778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45986.830877777778</v>
      </c>
      <c r="H347" s="95"/>
      <c r="I347" s="113" t="str">
        <f>IFERROR(VLOOKUP(D347,DB!A:F,6,0),"")</f>
        <v/>
      </c>
      <c r="J347" s="113" t="str">
        <f>IFERROR(VLOOKUP(D347,DB!A:G,7,0),"")</f>
        <v/>
      </c>
      <c r="K347" s="97"/>
      <c r="L347" s="91" t="str">
        <f>IFERROR(VLOOKUP(D347,DB!A:I,9,0),"")</f>
        <v/>
      </c>
    </row>
  </sheetData>
  <dataValidations count="2">
    <dataValidation allowBlank="1" showInputMessage="1" showErrorMessage="1" sqref="E1" xr:uid="{A4F81451-56CC-4543-9497-104C4E44EE4B}"/>
    <dataValidation type="list" allowBlank="1" showInputMessage="1" showErrorMessage="1" sqref="E2:E3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94.998817592590058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60.642000462961732</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38.169766666665964</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5.4575791666648001</v>
      </c>
      <c r="H5" s="122">
        <v>45981.360798611109</v>
      </c>
      <c r="I5" s="109" t="str">
        <f>IFERROR(VLOOKUP(D5,DB!A:F,6,0),"")</f>
        <v>SCECO</v>
      </c>
      <c r="J5" s="109" t="str">
        <f>IFERROR(VLOOKUP(D5,DB!A:G,7,0),"")</f>
        <v>Dead</v>
      </c>
      <c r="K5" s="109" t="s">
        <v>39118</v>
      </c>
      <c r="L5" s="109" t="str">
        <f>IFERROR(VLOOKUP(D5,DB!A:I,9,0),"")</f>
        <v>Latis</v>
      </c>
    </row>
    <row r="6" spans="1:13">
      <c r="A6" s="109" t="s">
        <v>39119</v>
      </c>
      <c r="B6" s="109" t="str">
        <f>IFERROR(VLOOKUP(D6,DB!A:K,11,0),"")</f>
        <v>R5</v>
      </c>
      <c r="C6" s="109">
        <v>1</v>
      </c>
      <c r="D6" s="109" t="s">
        <v>33581</v>
      </c>
      <c r="E6" s="109" t="s">
        <v>39100</v>
      </c>
      <c r="F6" s="109"/>
      <c r="G6" s="111">
        <f ca="1">IFERROR(NOW()-F6,"")</f>
        <v>45986.830877777778</v>
      </c>
      <c r="H6" s="122">
        <v>45986.805914351855</v>
      </c>
      <c r="I6" s="109" t="str">
        <f>IFERROR(VLOOKUP(D6,DB!A:F,6,0),"")</f>
        <v>SCECO</v>
      </c>
      <c r="J6" s="109" t="str">
        <f>IFERROR(VLOOKUP(D6,DB!A:G,7,0),"")</f>
        <v>Good</v>
      </c>
      <c r="K6" s="109" t="s">
        <v>39120</v>
      </c>
      <c r="L6" s="109" t="str">
        <f>IFERROR(VLOOKUP(D6,DB!A:I,9,0),"")</f>
        <v>Latis</v>
      </c>
    </row>
    <row r="7" spans="1:13">
      <c r="A7" s="109"/>
      <c r="B7" s="109" t="str">
        <f>IFERROR(VLOOKUP(D7,DB!A:K,11,0),"")</f>
        <v/>
      </c>
      <c r="C7" s="109"/>
      <c r="D7"/>
      <c r="E7" s="109"/>
      <c r="F7" s="109"/>
      <c r="G7" s="111">
        <f ca="1">IFERROR(NOW()-F7,"")</f>
        <v>45986.830877777778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45986.830877777778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45986.830877777778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45986.830877777778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45986.830877777778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45986.830877777778</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45986.830877777778</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45986.830877777778</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45986.830877777778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45986.830877777778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45986.830877777778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45986.830877777778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45986.830877777778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45986.830877777778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45986.830877777778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45986.830877777778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45986.830877777778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45986.830877777778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45986.830877777778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45986.830877777778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45986.830877777778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45986.830877777778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45986.830877777778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45986.830877777778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45986.830877777778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45986.830877777778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45986.830877777778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45986.830877777778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45986.830877777778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45986.830877777778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45986.830877777778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45986.830877777778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45986.830877777778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45986.830877777778</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2"/>
      <c r="G2" s="75">
        <f ca="1">IFERROR(NOW()-F2,"-")</f>
        <v>45986.830877777778</v>
      </c>
      <c r="H2"/>
      <c r="I2"/>
      <c r="J2" s="153" t="str">
        <f>IFERROR(VLOOKUP(D2,DB!A:G,7,0),"")</f>
        <v/>
      </c>
      <c r="K2" s="140"/>
      <c r="L2" s="154" t="str">
        <f>IFERROR(VLOOKUP(D2,DB!A:I,9,0),"")</f>
        <v/>
      </c>
    </row>
    <row r="3" spans="1:16382" ht="31.5" customHeight="1">
      <c r="A3" s="136"/>
      <c r="B3" s="137" t="str">
        <f>IFERROR(VLOOKUP(D3,DB!A:K,11,0),"")</f>
        <v/>
      </c>
      <c r="C3" s="138"/>
      <c r="D3" s="137"/>
      <c r="E3" s="109"/>
      <c r="F3" s="139"/>
      <c r="G3" s="75">
        <f ca="1">IFERROR(NOW()-F3,"-")</f>
        <v>45986.830877777778</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45986.830877777778</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45986.830877777778</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45986.830877777778</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45986.830877777778</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45986.830877777778</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45986.830877777778</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45986.830877777778</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45986.830877777778</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45986.830877777778</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45986.830877777778</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45986.830877777778</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45986.830877777778</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45986.830877777778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45986.830877777778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45986.830877777778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45986.830877777778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45986.830877777778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45986.830877777778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45986.830877777778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45986.830877777778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45986.830877777778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45986.830877777778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45986.830877777778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45986.830877777778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45986.830877777778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45986.830877777778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45986.830877777778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45986.830877777778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45986.830877777778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45986.830877777778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45986.830877777778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45986.830877777778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45986.830877777778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45986.830877777778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45986.830877777778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45986.830877777778</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2025-11-25T16:57:36Z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