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22" documentId="120_S{2AC9BD13-BADA-5192-A53E-5A8FF88502F6}" xr6:coauthVersionLast="47" xr6:coauthVersionMax="47" xr10:uidLastSave="{E7B54CC4-695A-4A83-B029-55B9D564319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4" i="5"/>
  <c r="G34" i="5"/>
  <c r="I34" i="5"/>
  <c r="J34" i="5"/>
  <c r="L34" i="5"/>
  <c r="B5" i="2"/>
  <c r="G5" i="2"/>
  <c r="I5" i="2"/>
  <c r="J5" i="2"/>
  <c r="L5"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J118" i="2"/>
  <c r="J119" i="2"/>
  <c r="J120" i="2"/>
  <c r="J121" i="2"/>
  <c r="J122" i="2"/>
  <c r="J123" i="2"/>
  <c r="J124" i="2"/>
  <c r="J125" i="2"/>
  <c r="J126" i="2"/>
  <c r="J127" i="2"/>
  <c r="J128" i="2"/>
  <c r="J129" i="2"/>
  <c r="J130" i="2"/>
  <c r="J131" i="2"/>
  <c r="J132" i="2"/>
  <c r="J133" i="2"/>
  <c r="J134" i="2"/>
  <c r="J135" i="2"/>
  <c r="J136" i="2"/>
  <c r="I118" i="2"/>
  <c r="I119" i="2"/>
  <c r="I120" i="2"/>
  <c r="I121" i="2"/>
  <c r="I122" i="2"/>
  <c r="I123" i="2"/>
  <c r="I124" i="2"/>
  <c r="I125" i="2"/>
  <c r="I126" i="2"/>
  <c r="I127" i="2"/>
  <c r="I128" i="2"/>
  <c r="I129" i="2"/>
  <c r="I130" i="2"/>
  <c r="I131" i="2"/>
  <c r="I132" i="2"/>
  <c r="I133" i="2"/>
  <c r="I134" i="2"/>
  <c r="I135" i="2"/>
  <c r="I136" i="2"/>
  <c r="G118" i="2"/>
  <c r="G119" i="2"/>
  <c r="G120" i="2"/>
  <c r="G121" i="2"/>
  <c r="G122" i="2"/>
  <c r="G123" i="2"/>
  <c r="G124" i="2"/>
  <c r="G125" i="2"/>
  <c r="G126" i="2"/>
  <c r="G127" i="2"/>
  <c r="G128" i="2"/>
  <c r="G129" i="2"/>
  <c r="G130" i="2"/>
  <c r="G131" i="2"/>
  <c r="G132" i="2"/>
  <c r="G133" i="2"/>
  <c r="G134" i="2"/>
  <c r="G135" i="2"/>
  <c r="G136" i="2"/>
  <c r="B118" i="2"/>
  <c r="B119" i="2"/>
  <c r="B120" i="2"/>
  <c r="B121" i="2"/>
  <c r="B122" i="2"/>
  <c r="B123" i="2"/>
  <c r="B124" i="2"/>
  <c r="B125" i="2"/>
  <c r="B126" i="2"/>
  <c r="B127" i="2"/>
  <c r="B128" i="2"/>
  <c r="B129" i="2"/>
  <c r="B130" i="2"/>
  <c r="B131" i="2"/>
  <c r="B132" i="2"/>
  <c r="B133" i="2"/>
  <c r="B134" i="2"/>
  <c r="B135" i="2"/>
  <c r="B13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<sst xmlns="http://schemas.openxmlformats.org/spreadsheetml/2006/main" count="181543" uniqueCount="39148">
  <si>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</si>
  <si>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</si>
  <si>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</si>
  <si>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</si>
  <si>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</si>
  <si>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</si>
  <si>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</si>
  <si>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</si>
  <si>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</si>
  <si>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</si>
  <si>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</si>
  <si>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</si>
  <si>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</si>
  <si>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</si>
  <si>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</si>
  <si>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</si>
  <si>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</si>
  <si>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</si>
  <si>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</si>
  <si>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</si>
  <si>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</si>
  <si>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</si>
  <si>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</si>
  <si>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</si>
  <si>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</si>
  <si>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</si>
  <si>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</si>
  <si>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</si>
  <si>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</si>
  <si>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</si>
  <si>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</si>
  <si>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</si>
  <si>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</si>
  <si>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</si>
  <si>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</si>
  <si>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</si>
  <si>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</si>
  <si>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</si>
  <si>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</si>
  <si>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</si>
  <si>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</si>
  <si>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</si>
  <si>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</si>
  <si>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</si>
  <si>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</si>
  <si>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</si>
  <si>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</si>
  <si>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</si>
  <si>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</si>
  <si>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</si>
  <si>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</si>
  <si>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</si>
  <si>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</si>
  <si>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</si>
  <si>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</si>
  <si>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</si>
  <si>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</si>
  <si>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</si>
  <si>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</si>
  <si>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</si>
  <si>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</si>
  <si>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</si>
  <si>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</si>
  <si>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</si>
  <si>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</si>
  <si>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</si>
  <si>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</si>
  <si>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</si>
  <si>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</si>
  <si>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</si>
  <si>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</si>
  <si>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</si>
  <si>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</si>
  <si>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</si>
  <si>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</si>
  <si>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</si>
  <si>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</si>
  <si>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</si>
  <si>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</si>
  <si>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</si>
  <si>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</si>
  <si>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</si>
  <si>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</si>
  <si>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</si>
  <si>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</si>
  <si>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</si>
  <si>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</si>
  <si>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</si>
  <si>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</si>
  <si>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</si>
  <si>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</si>
  <si>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</si>
  <si>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</si>
  <si>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</si>
  <si>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</si>
  <si>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</si>
  <si>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</si>
  <si>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</si>
  <si>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</si>
  <si>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</si>
  <si>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</si>
  <si>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</si>
  <si>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</si>
  <si>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</si>
  <si>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</si>
  <si>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</si>
  <si>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</si>
  <si>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</si>
  <si>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</si>
  <si>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</si>
  <si>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</si>
  <si>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</si>
  <si>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</si>
  <si>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</si>
  <si>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</si>
  <si>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</si>
  <si>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</si>
  <si>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</si>
  <si>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</si>
  <si>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</si>
  <si>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</si>
  <si>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</si>
  <si>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</si>
  <si>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</si>
  <si>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</si>
  <si>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</si>
  <si>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</si>
  <si>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</si>
  <si>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</si>
  <si>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</si>
  <si>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</si>
  <si>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</si>
  <si>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</si>
  <si>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</si>
  <si>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</si>
  <si>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</si>
  <si>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</si>
  <si>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</si>
  <si>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</si>
  <si>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</si>
  <si>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</si>
  <si>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</si>
  <si>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</si>
  <si>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</si>
  <si>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</si>
  <si>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</si>
  <si>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</si>
  <si>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</si>
  <si>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</si>
  <si>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</si>
  <si>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</si>
  <si>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</si>
  <si>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</si>
  <si>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</si>
  <si>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</si>
  <si>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</si>
  <si>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</si>
  <si>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</si>
  <si>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</si>
  <si>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</si>
  <si>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</si>
  <si>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</si>
  <si>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</si>
  <si>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</si>
  <si>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</si>
  <si>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</si>
  <si>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</si>
  <si>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</si>
  <si>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</si>
  <si>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</si>
  <si>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</si>
  <si>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</si>
  <si>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</si>
  <si>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</si>
  <si>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</si>
  <si>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</si>
  <si>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</si>
  <si>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</si>
  <si>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</si>
  <si>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</si>
  <si>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</si>
  <si>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</si>
  <si>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</si>
  <si>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</si>
  <si>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</si>
  <si>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</si>
  <si>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</si>
  <si>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</si>
  <si>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</si>
  <si>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</si>
  <si>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</si>
  <si>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</si>
  <si>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</si>
  <si>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</si>
  <si>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</si>
  <si>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</si>
  <si>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</si>
  <si>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</si>
  <si>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</si>
  <si>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</si>
  <si>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</si>
  <si>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</si>
  <si>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</si>
  <si>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</si>
  <si>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</si>
  <si>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</si>
  <si>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</si>
  <si>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</si>
  <si>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</si>
  <si>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</si>
  <si>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</si>
  <si>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</si>
  <si>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</si>
  <si>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</si>
  <si>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</si>
  <si>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</si>
  <si>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</si>
  <si>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</si>
  <si>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</si>
  <si>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</si>
  <si>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</si>
  <si>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</si>
  <si>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</si>
  <si>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</si>
  <si>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</si>
  <si>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</si>
  <si>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</si>
  <si>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</si>
  <si>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</si>
  <si>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</si>
  <si>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</si>
  <si>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</si>
  <si>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</si>
  <si>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</si>
  <si>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</si>
  <si>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</si>
  <si>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</si>
  <si>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</si>
  <si>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</si>
  <si>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</si>
  <si>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</si>
  <si>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</si>
  <si>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</si>
  <si>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</si>
  <si>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</si>
  <si>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</si>
  <si>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</si>
  <si>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</si>
  <si>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</si>
  <si>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</si>
  <si>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</si>
  <si>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</si>
  <si>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</si>
  <si>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</si>
  <si>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</si>
  <si>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</si>
  <si>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</si>
  <si>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</si>
  <si>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</si>
  <si>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</si>
  <si>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</si>
  <si>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</si>
  <si>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</si>
  <si>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</si>
  <si>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</si>
  <si>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</si>
  <si>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</si>
  <si>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</si>
  <si>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</si>
  <si>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</si>
  <si>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</si>
  <si>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</si>
  <si>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</si>
  <si>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</si>
  <si>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</si>
  <si>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</si>
  <si>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</si>
  <si>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</si>
  <si>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</si>
  <si>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</si>
  <si>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</si>
  <si>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</si>
  <si>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</si>
  <si>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</si>
  <si>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</si>
  <si>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</si>
  <si>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</si>
  <si>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</si>
  <si>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</si>
  <si>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</si>
  <si>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</si>
  <si>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</si>
  <si>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</si>
  <si>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</si>
  <si>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</si>
  <si>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</si>
  <si>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</si>
  <si>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</si>
  <si>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</si>
  <si>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</si>
  <si>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</si>
  <si>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</si>
  <si>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</si>
  <si>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</si>
  <si>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</si>
  <si>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</si>
  <si>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</si>
  <si>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</si>
  <si>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</si>
  <si>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</si>
  <si>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</si>
  <si>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</si>
  <si>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</si>
  <si>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</si>
  <si>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</si>
  <si>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</si>
  <si>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</si>
  <si>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</si>
  <si>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</si>
  <si>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</si>
  <si>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</si>
  <si>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</si>
  <si>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</si>
  <si>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</si>
  <si>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</si>
  <si>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</si>
  <si>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</si>
  <si>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</si>
  <si>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</si>
  <si>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</si>
  <si>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</si>
  <si>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</si>
  <si>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</si>
  <si>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</si>
  <si>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</si>
  <si>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</si>
  <si>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</si>
  <si>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</si>
  <si>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</si>
  <si>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</si>
  <si>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</si>
  <si>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</si>
  <si>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</si>
  <si>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</si>
  <si>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</si>
  <si>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</si>
  <si>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</si>
  <si>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</si>
  <si>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</si>
  <si>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</si>
  <si>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</si>
  <si>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</si>
  <si>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</si>
  <si>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</si>
  <si>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</si>
  <si>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</si>
  <si>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</si>
  <si>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</si>
  <si>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</si>
  <si>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</si>
  <si>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</si>
  <si>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</si>
  <si>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</si>
  <si>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</si>
  <si>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</si>
  <si>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</si>
  <si>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</si>
  <si>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</si>
  <si>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</si>
  <si>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</si>
  <si>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</si>
  <si>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</si>
  <si>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</si>
  <si>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</si>
  <si>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</si>
  <si>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</si>
  <si>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</si>
  <si>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</si>
  <si>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</si>
  <si>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</si>
  <si>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</si>
  <si>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</si>
  <si>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</si>
  <si>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</si>
  <si>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</si>
  <si>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</si>
  <si>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</si>
  <si>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</si>
  <si>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</si>
  <si>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</si>
  <si>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</si>
  <si>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</si>
  <si>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</si>
  <si>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</si>
  <si>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</si>
  <si>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</si>
  <si>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</si>
  <si>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</si>
  <si>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</si>
  <si>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</si>
  <si>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</si>
  <si>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</si>
  <si>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</si>
  <si>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</si>
  <si>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</si>
  <si>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</si>
  <si>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</si>
  <si>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</si>
  <si>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</si>
  <si>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</si>
  <si>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</si>
  <si>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</si>
  <si>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</si>
  <si>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</si>
  <si>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</si>
  <si>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</si>
  <si>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</si>
  <si>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</si>
  <si>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</si>
  <si>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</si>
  <si>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</si>
  <si>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</si>
  <si>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</si>
  <si>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</si>
  <si>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</si>
  <si>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</si>
  <si>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</si>
  <si>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</si>
  <si>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</si>
  <si>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</si>
  <si>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</si>
  <si>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</si>
  <si>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</si>
  <si>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</si>
  <si>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</si>
  <si>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</si>
  <si>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</si>
  <si>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</si>
  <si>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</si>
  <si>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</si>
  <si>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</si>
  <si>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</si>
  <si>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</si>
  <si>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</si>
  <si>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</si>
  <si>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</si>
  <si>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</si>
  <si>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</si>
  <si>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</si>
  <si>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</si>
  <si>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</si>
  <si>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</si>
  <si>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</si>
  <si>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</si>
  <si>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</si>
  <si>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</si>
  <si>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</si>
  <si>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</si>
  <si>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</si>
  <si>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</si>
  <si>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</si>
  <si>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</si>
  <si>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</si>
  <si>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</si>
  <si>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</si>
  <si>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</si>
  <si>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</si>
  <si>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</si>
  <si>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</si>
  <si>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</si>
  <si>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</si>
  <si>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</si>
  <si>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</si>
  <si>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</si>
  <si>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</si>
  <si>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</si>
  <si>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</si>
  <si>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</si>
  <si>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</si>
  <si>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</si>
  <si>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</si>
  <si>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</si>
  <si>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</si>
  <si>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</si>
  <si>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</si>
  <si>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</si>
  <si>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</si>
  <si>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</si>
  <si>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</si>
  <si>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</si>
  <si>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</si>
  <si>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</si>
  <si>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</si>
  <si>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</si>
  <si>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</si>
  <si>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</si>
  <si>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</si>
  <si>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</si>
  <si>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</si>
  <si>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</si>
  <si>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</si>
  <si>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</si>
  <si>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</si>
  <si>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</si>
  <si>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</si>
  <si>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</si>
  <si>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</si>
  <si>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</si>
  <si>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</si>
  <si>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</si>
  <si>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</si>
  <si>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</si>
  <si>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</si>
  <si>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</si>
  <si>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</si>
  <si>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</si>
  <si>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</si>
  <si>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</si>
  <si>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</si>
  <si>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</si>
  <si>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</si>
  <si>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</si>
  <si>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</si>
  <si>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</si>
  <si>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</si>
  <si>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</si>
  <si>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</si>
  <si>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</si>
  <si>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</si>
  <si>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</si>
  <si>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</si>
  <si>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</si>
  <si>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</si>
  <si>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</si>
  <si>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</si>
  <si>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</si>
  <si>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</si>
  <si>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</si>
  <si>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</si>
  <si>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</si>
  <si>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</si>
  <si>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</si>
  <si>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</si>
  <si>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</si>
  <si>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</si>
  <si>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</si>
  <si>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</si>
  <si>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</si>
  <si>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</si>
  <si>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</si>
  <si>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</si>
  <si>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</si>
  <si>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</si>
  <si>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</si>
  <si>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</si>
  <si>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</si>
  <si>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</si>
  <si>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</si>
  <si>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</si>
  <si>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</si>
  <si>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</si>
  <si>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</si>
  <si>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</si>
  <si>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</si>
  <si>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</si>
  <si>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</si>
  <si>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</si>
  <si>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</si>
  <si>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</si>
  <si>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</si>
  <si>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</si>
  <si>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</si>
  <si>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</si>
  <si>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</si>
  <si>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</si>
  <si>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</si>
  <si>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</si>
  <si>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</si>
  <si>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</si>
  <si>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</si>
  <si>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</si>
  <si>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</si>
  <si>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</si>
  <si>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</si>
  <si>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</si>
  <si>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</si>
  <si>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</si>
  <si>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</si>
  <si>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</si>
  <si>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</si>
  <si>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</si>
  <si>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</si>
  <si>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</si>
  <si>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</si>
  <si>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</si>
  <si>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</si>
  <si>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</si>
  <si>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</si>
  <si>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</si>
  <si>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</si>
  <si>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</si>
  <si>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</si>
  <si>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</si>
  <si>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</si>
  <si>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</si>
  <si>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</si>
  <si>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</si>
  <si>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</si>
  <si>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</si>
  <si>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</si>
  <si>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</si>
  <si>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</si>
  <si>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</si>
  <si>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</si>
  <si>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</si>
  <si>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</si>
  <si>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</si>
  <si>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</si>
  <si>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</si>
  <si>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</si>
  <si>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</si>
  <si>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</si>
  <si>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</si>
  <si>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</si>
  <si>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</si>
  <si>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</si>
  <si>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</si>
  <si>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</si>
  <si>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</si>
  <si>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</si>
  <si>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</si>
  <si>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</si>
  <si>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</si>
  <si>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</si>
  <si>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</si>
  <si>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</si>
  <si>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</si>
  <si>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</si>
  <si>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</si>
  <si>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</si>
  <si>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</si>
  <si>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</si>
  <si>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</si>
  <si>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</si>
  <si>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</si>
  <si>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</si>
  <si>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</si>
  <si>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</si>
  <si>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</si>
  <si>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</si>
  <si>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</si>
  <si>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</si>
  <si>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</si>
  <si>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</si>
  <si>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</si>
  <si>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</si>
  <si>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</si>
  <si>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</si>
  <si>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</si>
  <si>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</si>
  <si>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</si>
  <si>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</si>
  <si>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</si>
  <si>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</si>
  <si>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</si>
  <si>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</si>
  <si>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</si>
  <si>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</si>
  <si>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</si>
  <si>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</si>
  <si>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</si>
  <si>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</si>
  <si>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</si>
  <si>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</si>
  <si>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</si>
  <si>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</si>
  <si>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</si>
  <si>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</si>
  <si>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</si>
  <si>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</si>
  <si>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</si>
  <si>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</si>
  <si>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</si>
  <si>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</si>
  <si>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</si>
  <si>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</si>
  <si>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</si>
  <si>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</si>
  <si>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</si>
  <si>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</si>
  <si>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</si>
  <si>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</si>
  <si>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</si>
  <si>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</si>
  <si>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</si>
  <si>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</si>
  <si>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</si>
  <si>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</si>
  <si>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</si>
  <si>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</si>
  <si>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</si>
  <si>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</si>
  <si>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</si>
  <si>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</si>
  <si>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</si>
  <si>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</si>
  <si>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</si>
  <si>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</si>
  <si>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</si>
  <si>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</si>
  <si>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</si>
  <si>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</si>
  <si>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</si>
  <si>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</si>
  <si>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</si>
  <si>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</si>
  <si>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</si>
  <si>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</si>
  <si>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</si>
  <si>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</si>
  <si>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</si>
  <si>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</si>
  <si>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</si>
  <si>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</si>
  <si>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</si>
  <si>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</si>
  <si>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</si>
  <si>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</si>
  <si>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</si>
  <si>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</si>
  <si>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</si>
  <si>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</si>
  <si>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</si>
  <si>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</si>
  <si>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</si>
  <si>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</si>
  <si>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</si>
  <si>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</si>
  <si>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</si>
  <si>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</si>
  <si>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</si>
  <si>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</si>
  <si>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</si>
  <si>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</si>
  <si>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</si>
  <si>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</si>
  <si>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</si>
  <si>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</si>
  <si>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</si>
  <si>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</si>
  <si>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</si>
  <si>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</si>
  <si>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</si>
  <si>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</si>
  <si>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</si>
  <si>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</si>
  <si>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</si>
  <si>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</si>
  <si>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</si>
  <si>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</si>
  <si>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</si>
  <si>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</si>
  <si>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</si>
  <si>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</si>
  <si>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</si>
  <si>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</si>
  <si>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</si>
  <si>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</si>
  <si>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</si>
  <si>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</si>
  <si>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</si>
  <si>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</si>
  <si>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</si>
  <si>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</si>
  <si>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</si>
  <si>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</si>
  <si>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</si>
  <si>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</si>
  <si>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</si>
  <si>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</si>
  <si>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</si>
  <si>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</si>
  <si>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</si>
  <si>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</si>
  <si>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</si>
  <si>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</si>
  <si>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</si>
  <si>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</si>
  <si>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</si>
  <si>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</si>
  <si>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</si>
  <si>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</si>
  <si>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</si>
  <si>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</si>
  <si>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</si>
  <si>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</si>
  <si>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</si>
  <si>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</si>
  <si>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</si>
  <si>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</si>
  <si>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</si>
  <si>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</si>
  <si>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</si>
  <si>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</si>
  <si>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</si>
  <si>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</si>
  <si>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</si>
  <si>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</si>
  <si>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</si>
  <si>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</si>
  <si>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</si>
  <si>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</si>
  <si>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</si>
  <si>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</si>
  <si>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</si>
  <si>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</si>
  <si>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</si>
  <si>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</si>
  <si>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</si>
  <si>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</si>
  <si>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</si>
  <si>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</si>
  <si>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</si>
  <si>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</si>
  <si>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</si>
  <si>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</si>
  <si>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</si>
  <si>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</si>
  <si>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</si>
  <si>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</si>
  <si>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</si>
  <si>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</si>
  <si>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</si>
  <si>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</si>
  <si>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</si>
  <si>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</si>
  <si>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</si>
  <si>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</si>
  <si>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</si>
  <si>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</si>
  <si>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</si>
  <si>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</si>
  <si>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</si>
  <si>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</si>
  <si>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</si>
  <si>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</si>
  <si>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</si>
  <si>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</si>
  <si>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</si>
  <si>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</si>
  <si>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</si>
  <si>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</si>
  <si>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</si>
  <si>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</si>
  <si>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</si>
  <si>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</si>
  <si>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</si>
  <si>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</si>
  <si>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</si>
  <si>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</si>
  <si>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</si>
  <si>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</si>
  <si>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</si>
  <si>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</si>
  <si>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</si>
  <si>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</si>
  <si>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</si>
  <si>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</si>
  <si>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</si>
  <si>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</si>
  <si>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</si>
  <si>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</si>
  <si>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</si>
  <si>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</si>
  <si>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</si>
  <si>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</si>
  <si>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</si>
  <si>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</si>
  <si>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</si>
  <si>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</si>
  <si>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</si>
  <si>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</si>
  <si>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</si>
  <si>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</si>
  <si>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</si>
  <si>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</si>
  <si>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</si>
  <si>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</si>
  <si>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</si>
  <si>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</si>
  <si>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</si>
  <si>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</si>
  <si>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</si>
  <si>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</si>
  <si>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</si>
  <si>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</si>
  <si>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</si>
  <si>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</si>
  <si>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</si>
  <si>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</si>
  <si>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</si>
  <si>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</si>
  <si>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</si>
  <si>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</si>
  <si>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</si>
  <si>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</si>
  <si>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</si>
  <si>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</si>
  <si>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</si>
  <si>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</si>
  <si>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</si>
  <si>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</si>
  <si>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</si>
  <si>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</si>
  <si>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</si>
  <si>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</si>
  <si>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</si>
  <si>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</si>
  <si>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</si>
  <si>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</si>
  <si>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</si>
  <si>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</si>
  <si>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</si>
  <si>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</si>
  <si>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</si>
  <si>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</si>
  <si>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</si>
  <si>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</si>
  <si>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</si>
  <si>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</si>
  <si>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</si>
  <si>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</si>
  <si>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</si>
  <si>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</si>
  <si>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</si>
  <si>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</si>
  <si>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</si>
  <si>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</si>
  <si>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</si>
  <si>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</si>
  <si>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</si>
  <si>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</si>
  <si>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</si>
  <si>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</si>
  <si>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</si>
  <si>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</si>
  <si>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</si>
  <si>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</si>
  <si>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</si>
  <si>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</si>
  <si>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</si>
  <si>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</si>
  <si>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</si>
  <si>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</si>
  <si>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</si>
  <si>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</si>
  <si>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</si>
  <si>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</si>
  <si>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</si>
  <si>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</si>
  <si>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</si>
  <si>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</si>
  <si>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</si>
  <si>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</si>
  <si>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</si>
  <si>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</si>
  <si>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</si>
  <si>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</si>
  <si>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</si>
  <si>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</si>
  <si>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</si>
  <si>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</si>
  <si>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</si>
  <si>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</si>
  <si>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</si>
  <si>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</si>
  <si>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</si>
  <si>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</si>
  <si>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</si>
  <si>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</si>
  <si>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</si>
  <si>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</si>
  <si>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</si>
  <si>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</si>
  <si>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</si>
  <si>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</si>
  <si>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</si>
  <si>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</si>
  <si>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</si>
  <si>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</si>
  <si>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</si>
  <si>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</si>
  <si>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</si>
  <si>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</si>
  <si>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</si>
  <si>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</si>
  <si>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</si>
  <si>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</si>
  <si>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</si>
  <si>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</si>
  <si>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</si>
  <si>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</si>
  <si>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</si>
  <si>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</si>
  <si>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</si>
  <si>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</si>
  <si>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</si>
  <si>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</si>
  <si>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</si>
  <si>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</si>
  <si>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</si>
  <si>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</si>
  <si>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</si>
  <si>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</si>
  <si>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</si>
  <si>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</si>
  <si>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</si>
  <si>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</si>
  <si>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</si>
  <si>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</si>
  <si>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</si>
  <si>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</si>
  <si>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</si>
  <si>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</si>
  <si>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</si>
  <si>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</si>
  <si>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</si>
  <si>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</si>
  <si>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</si>
  <si>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</si>
  <si>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</si>
  <si>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</si>
  <si>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</si>
  <si>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</si>
  <si>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</si>
  <si>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</si>
  <si>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</si>
  <si>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</si>
  <si>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</si>
  <si>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</si>
  <si>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</si>
  <si>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</si>
  <si>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</si>
  <si>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</si>
  <si>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</si>
  <si>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</si>
  <si>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</si>
  <si>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</si>
  <si>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</si>
  <si>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</si>
  <si>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</si>
  <si>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</si>
  <si>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</si>
  <si>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</si>
  <si>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</si>
  <si>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</si>
  <si>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</si>
  <si>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</si>
  <si>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</si>
  <si>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</si>
  <si>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</si>
  <si>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</si>
  <si>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</si>
  <si>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</si>
  <si>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</si>
  <si>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</si>
  <si>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</si>
  <si>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</si>
  <si>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</si>
  <si>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</si>
  <si>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</si>
  <si>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</si>
  <si>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</si>
  <si>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</si>
  <si>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</si>
  <si>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</si>
  <si>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</si>
  <si>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</si>
  <si>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</si>
  <si>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</si>
  <si>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</si>
  <si>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</si>
  <si>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</si>
  <si>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</si>
  <si>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</si>
  <si>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</si>
  <si>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</si>
  <si>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</si>
  <si>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</si>
  <si>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</si>
  <si>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</si>
  <si>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</si>
  <si>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</si>
  <si>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</si>
  <si>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</si>
  <si>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</si>
  <si>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</si>
  <si>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</si>
  <si>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</si>
  <si>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</si>
  <si>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</si>
  <si>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</si>
  <si>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</si>
  <si>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</si>
  <si>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</si>
  <si>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</si>
  <si>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</si>
  <si>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</si>
  <si>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</si>
  <si>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</si>
  <si>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</si>
  <si>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</si>
  <si>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</si>
  <si>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</si>
  <si>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</si>
  <si>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</si>
  <si>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</si>
  <si>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</si>
  <si>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</si>
  <si>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</si>
  <si>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</si>
  <si>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</si>
  <si>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</si>
  <si>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</si>
  <si>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</si>
  <si>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</si>
  <si>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</si>
  <si>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</si>
  <si>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</si>
  <si>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</si>
  <si>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</si>
  <si>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</si>
  <si>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</si>
  <si>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</si>
  <si>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</si>
  <si>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</si>
  <si>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</si>
  <si>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</si>
  <si>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</si>
  <si>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</si>
  <si>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</si>
  <si>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</si>
  <si>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</si>
  <si>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</si>
  <si>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</si>
  <si>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</si>
  <si>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</si>
  <si>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</si>
  <si>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</si>
  <si>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</si>
  <si>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</si>
  <si>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</si>
  <si>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</si>
  <si>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</si>
  <si>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</si>
  <si>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</si>
  <si>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</si>
  <si>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</si>
  <si>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</si>
  <si>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</si>
  <si>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</si>
  <si>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</si>
  <si>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</si>
  <si>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</si>
  <si>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</si>
  <si>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</si>
  <si>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</si>
  <si>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</si>
  <si>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</si>
  <si>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</si>
  <si>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</si>
  <si>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</si>
  <si>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</si>
  <si>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</si>
  <si>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</si>
  <si>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</si>
  <si>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</si>
  <si>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</si>
  <si>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</si>
  <si>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</si>
  <si>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</si>
  <si>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</si>
  <si>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</si>
  <si>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</si>
  <si>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</si>
  <si>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</si>
  <si>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</si>
  <si>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</si>
  <si>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</si>
  <si>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</si>
  <si>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</si>
  <si>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</si>
  <si>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</si>
  <si>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</si>
  <si>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</si>
  <si>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</si>
  <si>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</si>
  <si>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</si>
  <si>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</si>
  <si>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</si>
  <si>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</si>
  <si>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</si>
  <si>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</si>
  <si>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</si>
  <si>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</si>
  <si>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</si>
  <si>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</si>
  <si>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</si>
  <si>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</si>
  <si>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</si>
  <si>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</si>
  <si>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</si>
  <si>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</si>
  <si>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</si>
  <si>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</si>
  <si>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</si>
  <si>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</si>
  <si>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</si>
  <si>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</si>
  <si>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</si>
  <si>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</si>
  <si>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</si>
  <si>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</si>
  <si>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</si>
  <si>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</si>
  <si>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</si>
  <si>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</si>
  <si>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</si>
  <si>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</si>
  <si>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</si>
  <si>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</si>
  <si>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</si>
  <si>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</si>
  <si>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</si>
  <si>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</si>
  <si>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</si>
  <si>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</si>
  <si>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</si>
  <si>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</si>
  <si>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</si>
  <si>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</si>
  <si>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</si>
  <si>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</si>
  <si>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</si>
  <si>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</si>
  <si>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</si>
  <si>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</si>
  <si>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</si>
  <si>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</si>
  <si>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</si>
  <si>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</si>
  <si>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</si>
  <si>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</si>
  <si>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</si>
  <si>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</si>
  <si>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</si>
  <si>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</si>
  <si>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</si>
  <si>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</si>
  <si>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</si>
  <si>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</si>
  <si>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</si>
  <si>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</si>
  <si>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</si>
  <si>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</si>
  <si>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</si>
  <si>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</si>
  <si>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</si>
  <si>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</si>
  <si>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</si>
  <si>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</si>
  <si>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</si>
  <si>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</si>
  <si>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</si>
  <si>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</si>
  <si>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</si>
  <si>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</si>
  <si>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</si>
  <si>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</si>
  <si>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</si>
  <si>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</si>
  <si>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</si>
  <si>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</si>
  <si>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</si>
  <si>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</si>
  <si>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</si>
  <si>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</si>
  <si>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</si>
  <si>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</si>
  <si>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</si>
  <si>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</si>
  <si>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</si>
  <si>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</si>
  <si>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</si>
  <si>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</si>
  <si>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</si>
  <si>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</si>
  <si>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</si>
  <si>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</si>
  <si>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</si>
  <si>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</si>
  <si>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</si>
  <si>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</si>
  <si>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</si>
  <si>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</si>
  <si>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</si>
  <si>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</si>
  <si>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</si>
  <si>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</si>
  <si>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</si>
  <si>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</si>
  <si>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</si>
  <si>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</si>
  <si>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</si>
  <si>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</si>
  <si>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</si>
  <si>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</si>
  <si>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</si>
  <si>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</si>
  <si>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</si>
  <si>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</si>
  <si>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</si>
  <si>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</si>
  <si>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</si>
  <si>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</si>
  <si>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</si>
  <si>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</si>
  <si>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</si>
  <si>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</si>
  <si>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</si>
  <si>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</si>
  <si>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</si>
  <si>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</si>
  <si>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</si>
  <si>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</si>
  <si>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</si>
  <si>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</si>
  <si>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</si>
  <si>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</si>
  <si>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</si>
  <si>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</si>
  <si>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</si>
  <si>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</si>
  <si>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</si>
  <si>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</si>
  <si>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</si>
  <si>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</si>
  <si>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</si>
  <si>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</si>
  <si>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</si>
  <si>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</si>
  <si>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</si>
  <si>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</si>
  <si>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</si>
  <si>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</si>
  <si>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</si>
  <si>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</si>
  <si>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</si>
  <si>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</si>
  <si>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</si>
  <si>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</si>
  <si>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</si>
  <si>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</si>
  <si>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</si>
  <si>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</si>
  <si>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</si>
  <si>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</si>
  <si>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</si>
  <si>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</si>
  <si>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</si>
  <si>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</si>
  <si>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</si>
  <si>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</si>
  <si>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</si>
  <si>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</si>
  <si>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</si>
  <si>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</si>
  <si>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</si>
  <si>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</si>
  <si>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</si>
  <si>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</si>
  <si>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</si>
  <si>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</si>
  <si>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</si>
  <si>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</si>
  <si>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</si>
  <si>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</si>
  <si>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</si>
  <si>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</si>
  <si>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</si>
  <si>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</si>
  <si>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</si>
  <si>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</si>
  <si>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</si>
  <si>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</si>
  <si>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</si>
  <si>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</si>
  <si>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</si>
  <si>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</si>
  <si>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</si>
  <si>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</si>
  <si>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</si>
  <si>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</si>
  <si>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</si>
  <si>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</si>
  <si>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</si>
  <si>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</si>
  <si>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</si>
  <si>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</si>
  <si>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</si>
  <si>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</si>
  <si>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</si>
  <si>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</si>
  <si>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</si>
  <si>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</si>
  <si>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</si>
  <si>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</si>
  <si>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</si>
  <si>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</si>
  <si>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</si>
  <si>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</si>
  <si>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</si>
  <si>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</si>
  <si>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</si>
  <si>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</si>
  <si>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</si>
  <si>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</si>
  <si>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</si>
  <si>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</si>
  <si>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</si>
  <si>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</si>
  <si>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</si>
  <si>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</si>
  <si>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</si>
  <si>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</si>
  <si>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</si>
  <si>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</si>
  <si>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</si>
  <si>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</si>
  <si>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</si>
  <si>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</si>
  <si>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</si>
  <si>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</si>
  <si>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</si>
  <si>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</si>
  <si>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</si>
  <si>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</si>
  <si>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</si>
  <si>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</si>
  <si>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</si>
  <si>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</si>
  <si>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</si>
  <si>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</si>
  <si>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</si>
  <si>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</si>
  <si>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</si>
  <si>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</si>
  <si>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</si>
  <si>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</si>
  <si>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</si>
  <si>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</si>
  <si>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</si>
  <si>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</si>
  <si>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</si>
  <si>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</si>
  <si>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</si>
  <si>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</si>
  <si>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</si>
  <si>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</si>
  <si>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</si>
  <si>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</si>
  <si>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</si>
  <si>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</si>
  <si>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</si>
  <si>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</si>
  <si>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</si>
  <si>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</si>
  <si>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</si>
  <si>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</si>
  <si>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</si>
  <si>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</si>
  <si>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</si>
  <si>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</si>
  <si>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</si>
  <si>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</si>
  <si>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</si>
  <si>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</si>
  <si>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</si>
  <si>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</si>
  <si>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</si>
  <si>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</si>
  <si>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</si>
  <si>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</si>
  <si>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</si>
  <si>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</si>
  <si>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</si>
  <si>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</si>
  <si>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</si>
  <si>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</si>
  <si>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</si>
  <si>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</si>
  <si>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</si>
  <si>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</si>
  <si>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</si>
  <si>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</si>
  <si>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</si>
  <si>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</si>
  <si>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</si>
  <si>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</si>
  <si>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</si>
  <si>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</si>
  <si>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</si>
  <si>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</si>
  <si>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</si>
  <si>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</si>
  <si>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</si>
  <si>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</si>
  <si>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</si>
  <si>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</si>
  <si>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</si>
  <si>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</si>
  <si>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</si>
  <si>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</si>
  <si>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</si>
  <si>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</si>
  <si>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</si>
  <si>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</si>
  <si>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</si>
  <si>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</si>
  <si>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</si>
  <si>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</si>
  <si>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</si>
  <si>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</si>
  <si>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</si>
  <si>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</si>
  <si>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</si>
  <si>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</si>
  <si>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</si>
  <si>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</si>
  <si>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</si>
  <si>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</si>
  <si>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</si>
  <si>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</si>
  <si>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</si>
  <si>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</si>
  <si>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</si>
  <si>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</si>
  <si>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</si>
  <si>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</si>
  <si>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</si>
  <si>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</si>
  <si>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</si>
  <si>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</si>
  <si>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</si>
  <si>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</si>
  <si>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</si>
  <si>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</si>
  <si>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</si>
  <si>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</si>
  <si>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</si>
  <si>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</si>
  <si>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</si>
  <si>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</si>
  <si>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</si>
  <si>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</si>
  <si>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</si>
  <si>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</si>
  <si>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</si>
  <si>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</si>
  <si>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</si>
  <si>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</si>
  <si>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</si>
  <si>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</si>
  <si>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</si>
  <si>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</si>
  <si>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</si>
  <si>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</si>
  <si>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</si>
  <si>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</si>
  <si>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</si>
  <si>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</si>
  <si>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</si>
  <si>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</si>
  <si>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</si>
  <si>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</si>
  <si>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</si>
  <si>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</si>
  <si>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</si>
  <si>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</si>
  <si>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</si>
  <si>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</si>
  <si>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</si>
  <si>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</si>
  <si>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</si>
  <si>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</si>
  <si>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</si>
  <si>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</si>
  <si>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</si>
  <si>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</si>
  <si>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</si>
  <si>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</si>
  <si>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</si>
  <si>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</si>
  <si>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</si>
  <si>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</si>
  <si>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</si>
  <si>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</si>
  <si>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</si>
  <si>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</si>
  <si>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</si>
  <si>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</si>
  <si>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</si>
  <si>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</si>
  <si>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</si>
  <si>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</si>
  <si>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</si>
  <si>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</si>
  <si>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</si>
  <si>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</si>
  <si>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</si>
  <si>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</si>
  <si>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</si>
  <si>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</si>
  <si>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</si>
  <si>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</si>
  <si>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</si>
  <si>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</si>
  <si>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</si>
  <si>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</si>
  <si>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</si>
  <si>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</si>
  <si>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</si>
  <si>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</si>
  <si>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</si>
  <si>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</si>
  <si>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</si>
  <si>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</si>
  <si>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</si>
  <si>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</si>
  <si>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</si>
  <si>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</si>
  <si>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</si>
  <si>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</si>
  <si>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</si>
  <si>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</si>
  <si>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</si>
  <si>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</si>
  <si>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</si>
  <si>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</si>
  <si>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</si>
  <si>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</si>
  <si>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</si>
  <si>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</si>
  <si>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</si>
  <si>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</si>
  <si>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</si>
  <si>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</si>
  <si>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</si>
  <si>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</si>
  <si>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</si>
  <si>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</si>
  <si>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</si>
  <si>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</si>
  <si>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</si>
  <si>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</si>
  <si>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</si>
  <si>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</si>
  <si>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</si>
  <si>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</si>
  <si>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</si>
  <si>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</si>
  <si>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</si>
  <si>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</si>
  <si>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</si>
  <si>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</si>
  <si>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</si>
  <si>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</si>
  <si>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</si>
  <si>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</si>
  <si>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</si>
  <si>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</si>
  <si>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</si>
  <si>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</si>
  <si>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</si>
  <si>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</si>
  <si>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</si>
  <si>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</si>
  <si>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</si>
  <si>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</si>
  <si>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</si>
  <si>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</si>
  <si>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</si>
  <si>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</si>
  <si>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</si>
  <si>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</si>
  <si>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</si>
  <si>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</si>
  <si>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</si>
  <si>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</si>
  <si>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</si>
  <si>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</si>
  <si>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</si>
  <si>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</si>
  <si>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</si>
  <si>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</si>
  <si>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</si>
  <si>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</si>
  <si>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</si>
  <si>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</si>
  <si>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</si>
  <si>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</si>
  <si>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</si>
  <si>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</si>
  <si>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</si>
  <si>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</si>
  <si>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</si>
  <si>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</si>
  <si>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</si>
  <si>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</si>
  <si>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</si>
  <si>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</si>
  <si>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</si>
  <si>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</si>
  <si>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</si>
  <si>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</si>
  <si>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</si>
  <si>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</si>
  <si>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</si>
  <si>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</si>
  <si>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</si>
  <si>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</si>
  <si>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</si>
  <si>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</si>
  <si>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</si>
  <si>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</si>
  <si>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</si>
  <si>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</si>
  <si>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</si>
  <si>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</si>
  <si>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</si>
  <si>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</si>
  <si>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</si>
  <si>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</si>
  <si>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</si>
  <si>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</si>
  <si>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</si>
  <si>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</si>
  <si>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</si>
  <si>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</si>
  <si>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</si>
  <si>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</si>
  <si>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</si>
  <si>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</si>
  <si>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</si>
  <si>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</si>
  <si>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</si>
  <si>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</si>
  <si>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</si>
  <si>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</si>
  <si>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</si>
  <si>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</si>
  <si>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</si>
  <si>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</si>
  <si>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</si>
  <si>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</si>
  <si>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</si>
  <si>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</si>
  <si>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</si>
  <si>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</si>
  <si>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</si>
  <si>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</si>
  <si>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</si>
  <si>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</si>
  <si>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</si>
  <si>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</si>
  <si>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</si>
  <si>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</si>
  <si>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</si>
  <si>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</si>
  <si>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</si>
  <si>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</si>
  <si>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</si>
  <si>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</si>
  <si>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</si>
  <si>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</si>
  <si>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</si>
  <si>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</si>
  <si>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</si>
  <si>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</si>
  <si>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</si>
  <si>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</si>
  <si>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</si>
  <si>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</si>
  <si>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</si>
  <si>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</si>
  <si>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</si>
  <si>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</si>
  <si>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</si>
  <si>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</si>
  <si>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</si>
  <si>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</si>
  <si>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</si>
  <si>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</si>
  <si>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</si>
  <si>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</si>
  <si>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</si>
  <si>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</si>
  <si>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</si>
  <si>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</si>
  <si>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</si>
  <si>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</si>
  <si>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</si>
  <si>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</si>
  <si>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</si>
  <si>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</si>
  <si>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</si>
  <si>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</si>
  <si>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</si>
  <si>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</si>
  <si>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</si>
  <si>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</si>
  <si>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</si>
  <si>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</si>
  <si>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</si>
  <si>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</si>
  <si>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</si>
  <si>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</si>
  <si>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</si>
  <si>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</si>
  <si>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</si>
  <si>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</si>
  <si>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</si>
  <si>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</si>
  <si>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</si>
  <si>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</si>
  <si>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</si>
  <si>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</si>
  <si>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</si>
  <si>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</si>
  <si>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</si>
  <si>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</si>
  <si>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</si>
  <si>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</si>
  <si>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</si>
  <si>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</si>
  <si>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</si>
  <si>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</si>
  <si>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</si>
  <si>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</si>
  <si>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</si>
  <si>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</si>
  <si>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</si>
  <si>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</si>
  <si>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</si>
  <si>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</si>
  <si>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</si>
  <si>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</si>
  <si>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</si>
  <si>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</si>
  <si>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</si>
  <si>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</si>
  <si>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</si>
  <si>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</si>
  <si>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</si>
  <si>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</si>
  <si>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</si>
  <si>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</si>
  <si>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</si>
  <si>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</si>
  <si>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</si>
  <si>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</si>
  <si>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</si>
  <si>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</si>
  <si>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</si>
  <si>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</si>
  <si>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</si>
  <si>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</si>
  <si>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</si>
  <si>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</si>
  <si>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</si>
  <si>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</si>
  <si>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</si>
  <si>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</si>
  <si>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</si>
  <si>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</si>
  <si>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</si>
  <si>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</si>
  <si>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</si>
  <si>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</si>
  <si>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</si>
  <si>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</si>
  <si>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</si>
  <si>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</si>
  <si>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</si>
  <si>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</si>
  <si>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</si>
  <si>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</si>
  <si>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</si>
  <si>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</si>
  <si>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</si>
  <si>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</si>
  <si>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</si>
  <si>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</si>
  <si>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</si>
  <si>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</si>
  <si>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</si>
  <si>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</si>
  <si>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</si>
  <si>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</si>
  <si>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</si>
  <si>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</si>
  <si>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</si>
  <si>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</si>
  <si>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</si>
  <si>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</si>
  <si>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</si>
  <si>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</si>
  <si>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</si>
  <si>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</si>
  <si>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</si>
  <si>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</si>
  <si>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</si>
  <si>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</si>
  <si>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</si>
  <si>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</si>
  <si>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</si>
  <si>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</si>
  <si>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</si>
  <si>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</si>
  <si>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</si>
  <si>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</si>
  <si>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</si>
  <si>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</si>
  <si>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</si>
  <si>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</si>
  <si>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</si>
  <si>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</si>
  <si>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</si>
  <si>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</si>
  <si>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</si>
  <si>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</si>
  <si>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</si>
  <si>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</si>
  <si>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</si>
  <si>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</si>
  <si>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</si>
  <si>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</si>
  <si>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</si>
  <si>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</si>
  <si>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</si>
  <si>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</si>
  <si>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</si>
  <si>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</si>
  <si>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</si>
  <si>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</si>
  <si>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</si>
  <si>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</si>
  <si>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</si>
  <si>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</si>
  <si>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</si>
  <si>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</si>
  <si>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</si>
  <si>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</si>
  <si>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</si>
  <si>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</si>
  <si>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</si>
  <si>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</si>
  <si>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</si>
  <si>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</si>
  <si>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</si>
  <si>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</si>
  <si>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</si>
  <si>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</si>
  <si>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</si>
  <si>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</si>
  <si>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</si>
  <si>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</si>
  <si>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</si>
  <si>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</si>
  <si>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</si>
  <si>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</si>
  <si>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</si>
  <si>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</si>
  <si>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</si>
  <si>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</si>
  <si>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</si>
  <si>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</si>
  <si>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</si>
  <si>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</si>
  <si>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</si>
  <si>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</si>
  <si>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</si>
  <si>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</si>
  <si>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</si>
  <si>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</si>
  <si>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</si>
  <si>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</si>
  <si>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</si>
  <si>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</si>
  <si>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</si>
  <si>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</si>
  <si>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</si>
  <si>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</si>
  <si>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</si>
  <si>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</si>
  <si>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</si>
  <si>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</si>
  <si>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</si>
  <si>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</si>
  <si>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</si>
  <si>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</si>
  <si>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</si>
  <si>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</si>
  <si>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</si>
  <si>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</si>
  <si>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</si>
  <si>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</si>
  <si>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</si>
  <si>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</si>
  <si>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</si>
  <si>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</si>
  <si>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</si>
  <si>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</si>
  <si>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</si>
  <si>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</si>
  <si>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</si>
  <si>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</si>
  <si>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</si>
  <si>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</si>
  <si>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</si>
  <si>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</si>
  <si>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</si>
  <si>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</si>
  <si>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</si>
  <si>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</si>
  <si>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</si>
  <si>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</si>
  <si>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</si>
  <si>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</si>
  <si>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</si>
  <si>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</si>
  <si>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</si>
  <si>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</si>
  <si>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</si>
  <si>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</si>
  <si>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</si>
  <si>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</si>
  <si>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</si>
  <si>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</si>
  <si>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</si>
  <si>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</si>
  <si>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</si>
  <si>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</si>
  <si>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</si>
  <si>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</si>
  <si>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</si>
  <si>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</si>
  <si>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</si>
  <si>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</si>
  <si>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</si>
  <si>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</si>
  <si>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</si>
  <si>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</si>
  <si>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</si>
  <si>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</si>
  <si>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</si>
  <si>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</si>
  <si>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</si>
  <si>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</si>
  <si>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</si>
  <si>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</si>
  <si>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</si>
  <si>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</si>
  <si>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</si>
  <si>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</si>
  <si>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</si>
  <si>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</si>
  <si>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</si>
  <si>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</si>
  <si>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</si>
  <si>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</si>
  <si>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</si>
  <si>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</si>
  <si>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</si>
  <si>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</si>
  <si>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</si>
  <si>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</si>
  <si>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</si>
  <si>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</si>
  <si>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</si>
  <si>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</si>
  <si>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</si>
  <si>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</si>
  <si>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</si>
  <si>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</si>
  <si>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</si>
  <si>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</si>
  <si>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</si>
  <si>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</si>
  <si>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</si>
  <si>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</si>
  <si>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</si>
  <si>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</si>
  <si>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</si>
  <si>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</si>
  <si>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</si>
  <si>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</si>
  <si>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</si>
  <si>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</si>
  <si>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</si>
  <si>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</si>
  <si>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</si>
  <si>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</si>
  <si>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</si>
  <si>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</si>
  <si>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</si>
  <si>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</si>
  <si>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</si>
  <si>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</si>
  <si>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</si>
  <si>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</si>
  <si>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</si>
  <si>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</si>
  <si>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</si>
  <si>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</si>
  <si>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</si>
  <si>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</si>
  <si>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</si>
  <si>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</si>
  <si>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</si>
  <si>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</si>
  <si>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</si>
  <si>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</si>
  <si>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</si>
  <si>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</si>
  <si>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</si>
  <si>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</si>
  <si>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</si>
  <si>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</si>
  <si>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</si>
  <si>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</si>
  <si>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</si>
  <si>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</si>
  <si>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</si>
  <si>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</si>
  <si>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</si>
  <si>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</si>
  <si>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</si>
  <si>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</si>
  <si>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</si>
  <si>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</si>
  <si>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</si>
  <si>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</si>
  <si>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</si>
  <si>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</si>
  <si>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</si>
  <si>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</si>
  <si>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</si>
  <si>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</si>
  <si>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</si>
  <si>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</si>
  <si>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</si>
  <si>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</si>
  <si>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</si>
  <si>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</si>
  <si>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</si>
  <si>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</si>
  <si>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</si>
  <si>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</si>
  <si>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</si>
  <si>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</si>
  <si>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</si>
  <si>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</si>
  <si>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</si>
  <si>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</si>
  <si>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</si>
  <si>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</si>
  <si>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</si>
  <si>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</si>
  <si>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</si>
  <si>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</si>
  <si>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</si>
  <si>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</si>
  <si>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</si>
  <si>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</si>
  <si>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</si>
  <si>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</si>
  <si>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</si>
  <si>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</si>
  <si>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</si>
  <si>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</si>
  <si>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</si>
  <si>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</si>
  <si>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</si>
  <si>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</si>
  <si>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</si>
  <si>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</si>
  <si>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</si>
  <si>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</si>
  <si>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</si>
  <si>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</si>
  <si>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</si>
  <si>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</si>
  <si>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</si>
  <si>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</si>
  <si>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</si>
  <si>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</si>
  <si>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</si>
  <si>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</si>
  <si>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</si>
  <si>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</si>
  <si>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</si>
  <si>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</si>
  <si>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</si>
  <si>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</si>
  <si>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</si>
  <si>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</si>
  <si>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</si>
  <si>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</si>
  <si>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</si>
  <si>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</si>
  <si>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</si>
  <si>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</si>
  <si>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</si>
  <si>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</si>
  <si>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</si>
  <si>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</si>
  <si>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</si>
  <si>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</si>
  <si>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</si>
  <si>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</si>
  <si>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</si>
  <si>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</si>
  <si>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</si>
  <si>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</si>
  <si>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</si>
  <si>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</si>
  <si>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</si>
  <si>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</si>
  <si>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</si>
  <si>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</si>
  <si>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</si>
  <si>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</si>
  <si>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</si>
  <si>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</si>
  <si>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</si>
  <si>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</si>
  <si>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</si>
  <si>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</si>
  <si>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</si>
  <si>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</si>
  <si>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</si>
  <si>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</si>
  <si>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</si>
  <si>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</si>
  <si>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</si>
  <si>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</si>
  <si>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</si>
  <si>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</si>
  <si>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</si>
  <si>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</si>
  <si>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</si>
  <si>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</si>
  <si>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</si>
  <si>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</si>
  <si>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</si>
  <si>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</si>
  <si>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</si>
  <si>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</si>
  <si>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</si>
  <si>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</si>
  <si>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</si>
  <si>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</si>
  <si>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</si>
  <si>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</si>
  <si>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</si>
  <si>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</si>
  <si>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</si>
  <si>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</si>
  <si>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</si>
  <si>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</si>
  <si>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</si>
  <si>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</si>
  <si>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</si>
  <si>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</si>
  <si>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</si>
  <si>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</si>
  <si>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</si>
  <si>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</si>
  <si>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</si>
  <si>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</si>
  <si>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</si>
  <si>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</si>
  <si>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</si>
  <si>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</si>
  <si>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</si>
  <si>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</si>
  <si>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</si>
  <si>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</si>
  <si>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</si>
  <si>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</si>
  <si>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</si>
  <si>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</si>
  <si>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</si>
  <si>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</si>
  <si>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</si>
  <si>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</si>
  <si>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</si>
  <si>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</si>
  <si>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</si>
  <si>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</si>
  <si>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</si>
  <si>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</si>
  <si>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</si>
  <si>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</si>
  <si>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</si>
  <si>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</si>
  <si>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</si>
  <si>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</si>
  <si>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</si>
  <si>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</si>
  <si>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</si>
  <si>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</si>
  <si>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</si>
  <si>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</si>
  <si>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</si>
  <si>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</si>
  <si>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</si>
  <si>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</si>
  <si>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</si>
  <si>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</si>
  <si>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</si>
  <si>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</si>
  <si>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</si>
  <si>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</si>
  <si>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</si>
  <si>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</si>
  <si>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</si>
  <si>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</si>
  <si>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</si>
  <si>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</si>
  <si>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</si>
  <si>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</si>
  <si>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</si>
  <si>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</si>
  <si>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</si>
  <si>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</si>
  <si>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</si>
  <si>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</si>
  <si>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</si>
  <si>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</si>
  <si>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</si>
  <si>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</si>
  <si>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</si>
  <si>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</si>
  <si>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</si>
  <si>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</si>
  <si>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</si>
  <si>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</si>
  <si>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</si>
  <si>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</si>
  <si>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</si>
  <si>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</si>
  <si>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</si>
  <si>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</si>
  <si>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</si>
  <si>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</si>
  <si>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</si>
  <si>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</si>
  <si>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</si>
  <si>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</si>
  <si>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</si>
  <si>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</si>
  <si>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</si>
  <si>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</si>
  <si>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</si>
  <si>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</si>
  <si>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</si>
  <si>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</si>
  <si>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</si>
  <si>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</si>
  <si>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</si>
  <si>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</si>
  <si>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</si>
  <si>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</si>
  <si>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</si>
  <si>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</si>
  <si>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</si>
  <si>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</si>
  <si>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</si>
  <si>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</si>
  <si>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</si>
  <si>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</si>
  <si>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</si>
  <si>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</si>
  <si>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</si>
  <si>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</si>
  <si>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</si>
  <si>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</si>
  <si>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</si>
  <si>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</si>
  <si>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</si>
  <si>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</si>
  <si>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</si>
  <si>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</si>
  <si>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</si>
  <si>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</si>
  <si>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</si>
  <si>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</si>
  <si>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</si>
  <si>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</si>
  <si>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</si>
  <si>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</si>
  <si>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</si>
  <si>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</si>
  <si>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</si>
  <si>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</si>
  <si>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</si>
  <si>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</si>
  <si>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</si>
  <si>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</si>
  <si>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</si>
  <si>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</si>
  <si>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</si>
  <si>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</si>
  <si>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</si>
  <si>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</si>
  <si>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</si>
  <si>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</si>
  <si>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</si>
  <si>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</si>
  <si>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</si>
  <si>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</si>
  <si>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</si>
  <si>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</si>
  <si>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</si>
  <si>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</si>
  <si>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</si>
  <si>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</si>
  <si>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</si>
  <si>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</si>
  <si>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</si>
  <si>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</si>
  <si>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</si>
  <si>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</si>
  <si>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</si>
  <si>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</si>
  <si>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</si>
  <si>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</si>
  <si>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</si>
  <si>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</si>
  <si>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</si>
  <si>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</si>
  <si>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</si>
  <si>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</si>
  <si>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</si>
  <si>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</si>
  <si>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</si>
  <si>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</si>
  <si>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</si>
  <si>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</si>
  <si>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</si>
  <si>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</si>
  <si>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</si>
  <si>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</si>
  <si>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</si>
  <si>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</si>
  <si>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</si>
  <si>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</si>
  <si>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</si>
  <si>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</si>
  <si>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</si>
  <si>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</si>
  <si>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</si>
  <si>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</si>
  <si>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</si>
  <si>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</si>
  <si>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</si>
  <si>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</si>
  <si>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</si>
  <si>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</si>
  <si>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</si>
  <si>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</si>
  <si>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</si>
  <si>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</si>
  <si>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</si>
  <si>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</si>
  <si>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</si>
  <si>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</si>
  <si>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</si>
  <si>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</si>
  <si>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</si>
  <si>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</si>
  <si>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</si>
  <si>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</si>
  <si>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</si>
  <si>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</si>
  <si>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</si>
  <si>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</si>
  <si>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</si>
  <si>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</si>
  <si>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</si>
  <si>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</si>
  <si>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</si>
  <si>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</si>
  <si>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</si>
  <si>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</si>
  <si>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</si>
  <si>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</si>
  <si>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</si>
  <si>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</si>
  <si>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</si>
  <si>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</si>
  <si>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</si>
  <si>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</si>
  <si>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</si>
  <si>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</si>
  <si>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</si>
  <si>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</si>
  <si>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</si>
  <si>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</si>
  <si>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</si>
  <si>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</si>
  <si>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</si>
  <si>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</si>
  <si>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</si>
  <si>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</si>
  <si>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</si>
  <si>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</si>
  <si>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</si>
  <si>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</si>
  <si>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</si>
  <si>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</si>
  <si>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</si>
  <si>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</si>
  <si>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</si>
  <si>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</si>
  <si>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</si>
  <si>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</si>
  <si>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</si>
  <si>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</si>
  <si>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</si>
  <si>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</si>
  <si>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</si>
  <si>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</si>
  <si>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</si>
  <si>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</si>
  <si>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</si>
  <si>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</si>
  <si>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</si>
  <si>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</si>
  <si>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</si>
  <si>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</si>
  <si>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</si>
  <si>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</si>
  <si>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</si>
  <si>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</si>
  <si>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</si>
  <si>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</si>
  <si>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</si>
  <si>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</si>
  <si>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</si>
  <si>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</si>
  <si>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</si>
  <si>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</si>
  <si>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</si>
  <si>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</si>
  <si>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</si>
  <si>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</si>
  <si>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</si>
  <si>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</si>
  <si>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</si>
  <si>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</si>
  <si>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</si>
  <si>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</si>
  <si>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</si>
  <si>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</si>
  <si>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</si>
  <si>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</si>
  <si>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</si>
  <si>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</si>
  <si>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</si>
  <si>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</si>
  <si>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</si>
  <si>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</si>
  <si>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</si>
  <si>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</si>
  <si>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</si>
  <si>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</si>
  <si>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</si>
  <si>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</si>
  <si>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</si>
  <si>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</si>
  <si>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</si>
  <si>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</si>
  <si>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</si>
  <si>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</si>
  <si>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</si>
  <si>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</si>
  <si>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</si>
  <si>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</si>
  <si>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</si>
  <si>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</si>
  <si>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</si>
  <si>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</si>
  <si>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</si>
  <si>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</si>
  <si>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</si>
  <si>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</si>
  <si>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</si>
  <si>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</si>
  <si>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</si>
  <si>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</si>
  <si>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</si>
  <si>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</si>
  <si>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</si>
  <si>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</si>
  <si>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</si>
  <si>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</si>
  <si>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</si>
  <si>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</si>
  <si>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</si>
  <si>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</si>
  <si>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</si>
  <si>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</si>
  <si>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</si>
  <si>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</si>
  <si>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</si>
  <si>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</si>
  <si>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</si>
  <si>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</si>
  <si>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</si>
  <si>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</si>
  <si>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</si>
  <si>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</si>
  <si>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</si>
  <si>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</si>
  <si>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</si>
  <si>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</si>
  <si>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</si>
  <si>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</si>
  <si>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</si>
  <si>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</si>
  <si>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</si>
  <si>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</si>
  <si>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</si>
  <si>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</si>
  <si>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</si>
  <si>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</si>
  <si>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</si>
  <si>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</si>
  <si>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</si>
  <si>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</si>
  <si>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</si>
  <si>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</si>
  <si>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</si>
  <si>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</si>
  <si>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</si>
  <si>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</si>
  <si>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</si>
  <si>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</si>
  <si>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</si>
  <si>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</si>
  <si>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</si>
  <si>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</si>
  <si>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</si>
  <si>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</si>
  <si>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</si>
  <si>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</si>
  <si>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</si>
  <si>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</si>
  <si>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</si>
  <si>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</si>
  <si>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</si>
  <si>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</si>
  <si>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</si>
  <si>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</si>
  <si>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</si>
  <si>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</si>
  <si>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</si>
  <si>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</si>
  <si>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</si>
  <si>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</si>
  <si>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</si>
  <si>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</si>
  <si>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</si>
  <si>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</si>
  <si>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</si>
  <si>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</si>
  <si>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</si>
  <si>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</si>
  <si>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</si>
  <si>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</si>
  <si>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</si>
  <si>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</si>
  <si>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</si>
  <si>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</si>
  <si>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</si>
  <si>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</si>
  <si>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</si>
  <si>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</si>
  <si>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</si>
  <si>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</si>
  <si>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</si>
  <si>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</si>
  <si>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</si>
  <si>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</si>
  <si>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</si>
  <si>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</si>
  <si>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</si>
  <si>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</si>
  <si>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</si>
  <si>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</si>
  <si>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</si>
  <si>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</si>
  <si>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</si>
  <si>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</si>
  <si>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</si>
  <si>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</si>
  <si>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</si>
  <si>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</si>
  <si>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</si>
  <si>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</si>
  <si>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</si>
  <si>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</si>
  <si>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</si>
  <si>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</si>
  <si>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</si>
  <si>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</si>
  <si>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</si>
  <si>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</si>
  <si>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</si>
  <si>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</si>
  <si>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</si>
  <si>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</si>
  <si>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</si>
  <si>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</si>
  <si>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</si>
  <si>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</si>
  <si>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</si>
  <si>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</si>
  <si>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</si>
  <si>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</si>
  <si>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</si>
  <si>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</si>
  <si>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</si>
  <si>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</si>
  <si>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</si>
  <si>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</si>
  <si>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</si>
  <si>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</si>
  <si>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</si>
  <si>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</si>
  <si>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</si>
  <si>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</si>
  <si>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</si>
  <si>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</si>
  <si>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</si>
  <si>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</si>
  <si>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</si>
  <si>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</si>
  <si>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</si>
  <si>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</si>
  <si>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</si>
  <si>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</si>
  <si>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</si>
  <si>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</si>
  <si>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</si>
  <si>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</si>
  <si>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</si>
  <si>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</si>
  <si>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</si>
  <si>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</si>
  <si>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</si>
  <si>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</si>
  <si>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</si>
  <si>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</si>
  <si>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</si>
  <si>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</si>
  <si>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</si>
  <si>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</si>
  <si>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</si>
  <si>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</si>
  <si>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</si>
  <si>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</si>
  <si>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</si>
  <si>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</si>
  <si>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</si>
  <si>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</si>
  <si>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</si>
  <si>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</si>
  <si>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</si>
  <si>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</si>
  <si>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</si>
  <si>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</si>
  <si>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</si>
  <si>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</si>
  <si>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</si>
  <si>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</si>
  <si>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</si>
  <si>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</si>
  <si>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</si>
  <si>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</si>
  <si>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</si>
  <si>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</si>
  <si>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</si>
  <si>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</si>
  <si>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</si>
  <si>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</si>
  <si>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</si>
  <si>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</si>
  <si>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</si>
  <si>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</si>
  <si>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</si>
  <si>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</si>
  <si>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</si>
  <si>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</si>
  <si>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</si>
  <si>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</si>
  <si>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</si>
  <si>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</si>
  <si>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</si>
  <si>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</si>
  <si>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</si>
  <si>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</si>
  <si>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</si>
  <si>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</si>
  <si>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</si>
  <si>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</si>
  <si>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</si>
  <si>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</si>
  <si>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</si>
  <si>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</si>
  <si>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</si>
  <si>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</si>
  <si>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</si>
  <si>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</si>
  <si>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</si>
  <si>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</si>
  <si>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</si>
  <si>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</si>
  <si>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</si>
  <si>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</si>
  <si>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</si>
  <si>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</si>
  <si>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</si>
  <si>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</si>
  <si>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</si>
  <si>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</si>
  <si>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</si>
  <si>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</si>
  <si>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</si>
  <si>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</si>
  <si>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</si>
  <si>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</si>
  <si>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</si>
  <si>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</si>
  <si>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</si>
  <si>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</si>
  <si>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</si>
  <si>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</si>
  <si>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</si>
  <si>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</si>
  <si>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</si>
  <si>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</si>
  <si>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</si>
  <si>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</si>
  <si>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</si>
  <si>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</si>
  <si>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</si>
  <si>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</si>
  <si>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</si>
  <si>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</si>
  <si>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</si>
  <si>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</si>
  <si>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</si>
  <si>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</si>
  <si>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</si>
  <si>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</si>
  <si>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</si>
  <si>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</si>
  <si>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</si>
  <si>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</si>
  <si>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</si>
  <si>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</si>
  <si>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</si>
  <si>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</si>
  <si>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</si>
  <si>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</si>
  <si>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</si>
  <si>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</si>
  <si>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</si>
  <si>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</si>
  <si>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</si>
  <si>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</si>
  <si>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</si>
  <si>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</si>
  <si>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</si>
  <si>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</si>
  <si>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</si>
  <si>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</si>
  <si>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</si>
  <si>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</si>
  <si>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</si>
  <si>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</si>
  <si>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</si>
  <si>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</si>
  <si>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</si>
  <si>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</si>
  <si>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</si>
  <si>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</si>
  <si>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</si>
  <si>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</si>
  <si>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</si>
  <si>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</si>
  <si>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</si>
  <si>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</si>
  <si>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</si>
  <si>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</si>
  <si>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</si>
  <si>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</si>
  <si>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</si>
  <si>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</si>
  <si>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</si>
  <si>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</si>
  <si>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</si>
  <si>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</si>
  <si>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</si>
  <si>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</si>
  <si>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</si>
  <si>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</si>
  <si>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</si>
  <si>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</si>
  <si>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</si>
  <si>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</si>
  <si>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</si>
  <si>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</si>
  <si>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</si>
  <si>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</si>
  <si>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</si>
  <si>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</si>
  <si>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</si>
  <si>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</si>
  <si>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</si>
  <si>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</si>
  <si>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</si>
  <si>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</si>
  <si>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</si>
  <si>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</si>
  <si>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</si>
  <si>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</si>
  <si>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</si>
  <si>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</si>
  <si>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</si>
  <si>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</si>
  <si>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</si>
  <si>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</si>
  <si>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</si>
  <si>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</si>
  <si>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</si>
  <si>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</si>
  <si>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</si>
  <si>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</si>
  <si>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</si>
  <si>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</si>
  <si>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</si>
  <si>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</si>
  <si>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</si>
  <si>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</si>
  <si>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</si>
  <si>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</si>
  <si>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</si>
  <si>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</si>
  <si>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</si>
  <si>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</si>
  <si>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</si>
  <si>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</si>
  <si>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</si>
  <si>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</si>
  <si>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</si>
  <si>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</si>
  <si>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</si>
  <si>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</si>
  <si>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</si>
  <si>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</si>
  <si>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</si>
  <si>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</si>
  <si>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</si>
  <si>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</si>
  <si>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</si>
  <si>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</si>
  <si>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</si>
  <si>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</si>
  <si>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</si>
  <si>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</si>
  <si>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</si>
  <si>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</si>
  <si>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</si>
  <si>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</si>
  <si>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</si>
  <si>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</si>
  <si>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</si>
  <si>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</si>
  <si>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</si>
  <si>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</si>
  <si>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</si>
  <si>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</si>
  <si>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</si>
  <si>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</si>
  <si>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</si>
  <si>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</si>
  <si>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</si>
  <si>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</si>
  <si>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</si>
  <si>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</si>
  <si>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</si>
  <si>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</si>
  <si>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</si>
  <si>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</si>
  <si>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</si>
  <si>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</si>
  <si>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</si>
  <si>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</si>
  <si>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</si>
  <si>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</si>
  <si>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</si>
  <si>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</si>
  <si>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</si>
  <si>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</si>
  <si>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</si>
  <si>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</si>
  <si>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</si>
  <si>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</si>
  <si>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</si>
  <si>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</si>
  <si>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</si>
  <si>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</si>
  <si>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</si>
  <si>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</si>
  <si>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</si>
  <si>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</si>
  <si>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</si>
  <si>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</si>
  <si>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</si>
  <si>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</si>
  <si>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</si>
  <si>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</si>
  <si>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</si>
  <si>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</si>
  <si>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</si>
  <si>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</si>
  <si>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</si>
  <si>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</si>
  <si>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</si>
  <si>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</si>
  <si>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</si>
  <si>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</si>
  <si>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</si>
  <si>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</si>
  <si>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</si>
  <si>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</si>
  <si>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</si>
  <si>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</si>
  <si>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</si>
  <si>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</si>
  <si>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</si>
  <si>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</si>
  <si>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</si>
  <si>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</si>
  <si>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</si>
  <si>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</si>
  <si>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</si>
  <si>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</si>
  <si>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</si>
  <si>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</si>
  <si>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</si>
  <si>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</si>
  <si>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</si>
  <si>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</si>
  <si>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</si>
  <si>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</si>
  <si>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</si>
  <si>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</si>
  <si>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</si>
  <si>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</si>
  <si>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</si>
  <si>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</si>
  <si>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</si>
  <si>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</si>
  <si>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</si>
  <si>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</si>
  <si>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</si>
  <si>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</si>
  <si>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</si>
  <si>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</si>
  <si>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</si>
  <si>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</si>
  <si>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</si>
  <si>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</si>
  <si>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</si>
  <si>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</si>
  <si>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</si>
  <si>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</si>
  <si>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</si>
  <si>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</si>
  <si>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</si>
  <si>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</si>
  <si>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</si>
  <si>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</si>
  <si>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</si>
  <si>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</si>
  <si>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</si>
  <si>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</si>
  <si>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</si>
  <si>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</si>
  <si>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</si>
  <si>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</si>
  <si>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</si>
  <si>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</si>
  <si>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</si>
  <si>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</si>
  <si>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</si>
  <si>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</si>
  <si>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</si>
  <si>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</si>
  <si>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</si>
  <si>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</si>
  <si>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</si>
  <si>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</si>
  <si>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</si>
  <si>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</si>
  <si>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</si>
  <si>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</si>
  <si>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</si>
  <si>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</si>
  <si>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</si>
  <si>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</si>
  <si>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</si>
  <si>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</si>
  <si>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</si>
  <si>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</si>
  <si>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</si>
  <si>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</si>
  <si>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</si>
  <si>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</si>
  <si>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</si>
  <si>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</si>
  <si>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</si>
  <si>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</si>
  <si>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</si>
  <si>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</si>
  <si>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</si>
  <si>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</si>
  <si>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</si>
  <si>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</si>
  <si>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</si>
  <si>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</si>
  <si>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</si>
  <si>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</si>
  <si>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</si>
  <si>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</si>
  <si>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</si>
  <si>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</si>
  <si>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</si>
  <si>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</si>
  <si>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</si>
  <si>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</si>
  <si>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</si>
  <si>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</si>
  <si>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</si>
  <si>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</si>
  <si>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</si>
  <si>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</si>
  <si>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</si>
  <si>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</si>
  <si>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</si>
  <si>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</si>
  <si>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</si>
  <si>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</si>
  <si>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</si>
  <si>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</si>
  <si>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</si>
  <si>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</si>
  <si>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</si>
  <si>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</si>
  <si>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</si>
  <si>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</si>
  <si>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</si>
  <si>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</si>
  <si>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</si>
  <si>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</si>
  <si>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</si>
  <si>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</si>
  <si>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</si>
  <si>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</si>
  <si>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</si>
  <si>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</si>
  <si>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</si>
  <si>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</si>
  <si>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</si>
  <si>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</si>
  <si>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</si>
  <si>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</si>
  <si>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</si>
  <si>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</si>
  <si>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</si>
  <si>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</si>
  <si>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</si>
  <si>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</si>
  <si>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</si>
  <si>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</si>
  <si>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</si>
  <si>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</si>
  <si>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</si>
  <si>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</si>
  <si>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</si>
  <si>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</si>
  <si>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</si>
  <si>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</si>
  <si>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</si>
  <si>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</si>
  <si>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</si>
  <si>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</si>
  <si>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</si>
  <si>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</si>
  <si>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</si>
  <si>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</si>
  <si>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</si>
  <si>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</si>
  <si>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</si>
  <si>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</si>
  <si>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</si>
  <si>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</si>
  <si>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</si>
  <si>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</si>
  <si>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</si>
  <si>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</si>
  <si>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</si>
  <si>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</si>
  <si>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</si>
  <si>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</si>
  <si>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</si>
  <si>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</si>
  <si>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</si>
  <si>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</si>
  <si>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</si>
  <si>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</si>
  <si>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</si>
  <si>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</si>
  <si>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</si>
  <si>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</si>
  <si>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</si>
  <si>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</si>
  <si>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</si>
  <si>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</si>
  <si>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</si>
  <si>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</si>
  <si>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</si>
  <si>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</si>
  <si>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</si>
  <si>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</si>
  <si>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</si>
  <si>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</si>
  <si>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</si>
  <si>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</si>
  <si>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</si>
  <si>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</si>
  <si>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</si>
  <si>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</si>
  <si>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</si>
  <si>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</si>
  <si>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</si>
  <si>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</si>
  <si>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</si>
  <si>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</si>
  <si>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</si>
  <si>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</si>
  <si>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</si>
  <si>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</si>
  <si>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</si>
  <si>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</si>
  <si>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</si>
  <si>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</si>
  <si>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</si>
  <si>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</si>
  <si>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</si>
  <si>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</si>
  <si>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</si>
  <si>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</si>
  <si>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</si>
  <si>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</si>
  <si>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</si>
  <si>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</si>
  <si>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</si>
  <si>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</si>
  <si>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</si>
  <si>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</si>
  <si>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</si>
  <si>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</si>
  <si>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</si>
  <si>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</si>
  <si>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</si>
  <si>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</si>
  <si>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</si>
  <si>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</si>
  <si>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</si>
  <si>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</si>
  <si>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</si>
  <si>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</si>
  <si>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</si>
  <si>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</si>
  <si>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</si>
  <si>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</si>
  <si>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</si>
  <si>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</si>
  <si>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</si>
  <si>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</si>
  <si>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</si>
  <si>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</si>
  <si>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</si>
  <si>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</si>
  <si>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</si>
  <si>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</si>
  <si>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</si>
  <si>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</si>
  <si>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</si>
  <si>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</si>
  <si>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</si>
  <si>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</si>
  <si>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</si>
  <si>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</si>
  <si>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</si>
  <si>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</si>
  <si>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</si>
  <si>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</si>
  <si>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</si>
  <si>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</si>
  <si>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</si>
  <si>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</si>
  <si>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</si>
  <si>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</si>
  <si>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</si>
  <si>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</si>
  <si>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</si>
  <si>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</si>
  <si>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</si>
  <si>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</si>
  <si>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</si>
  <si>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</si>
  <si>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</si>
  <si>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</si>
  <si>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</si>
  <si>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</si>
  <si>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</si>
  <si>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</si>
  <si>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</si>
  <si>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</si>
  <si>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</si>
  <si>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</si>
  <si>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</si>
  <si>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</si>
  <si>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</si>
  <si>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</si>
  <si>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</si>
  <si>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</si>
  <si>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</si>
  <si>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</si>
  <si>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</si>
  <si>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</si>
  <si>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</si>
  <si>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</si>
  <si>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</si>
  <si>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</si>
  <si>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</si>
  <si>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</si>
  <si>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</si>
  <si>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</si>
  <si>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</si>
  <si>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</si>
  <si>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</si>
  <si>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</si>
  <si>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</si>
  <si>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</si>
  <si>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</si>
  <si>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</si>
  <si>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</si>
  <si>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</si>
  <si>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</si>
  <si>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</si>
  <si>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</si>
  <si>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</si>
  <si>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</si>
  <si>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</si>
  <si>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</si>
  <si>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</si>
  <si>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</si>
  <si>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</si>
  <si>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</si>
  <si>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</si>
  <si>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</si>
  <si>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</si>
  <si>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</si>
  <si>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</si>
  <si>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</si>
  <si>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</si>
  <si>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</si>
  <si>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</si>
  <si>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</si>
  <si>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</si>
  <si>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</si>
  <si>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</si>
  <si>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</si>
  <si>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</si>
  <si>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</si>
  <si>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</si>
  <si>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</si>
  <si>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</si>
  <si>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</si>
  <si>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</si>
  <si>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</si>
  <si>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</si>
  <si>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</si>
  <si>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</si>
  <si>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</si>
  <si>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</si>
  <si>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</si>
  <si>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</si>
  <si>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</si>
  <si>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</si>
  <si>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</si>
  <si>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</si>
  <si>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</si>
  <si>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</si>
  <si>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</si>
  <si>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</si>
  <si>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</si>
  <si>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</si>
  <si>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</si>
  <si>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</si>
  <si>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</si>
  <si>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</si>
  <si>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</si>
  <si>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</si>
  <si>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</si>
  <si>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</si>
  <si>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</si>
  <si>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</si>
  <si>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</si>
  <si>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</si>
  <si>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</si>
  <si>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</si>
  <si>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</si>
  <si>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</si>
  <si>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</si>
  <si>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</si>
  <si>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</si>
  <si>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</si>
  <si>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</si>
  <si>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</si>
  <si>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</si>
  <si>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</si>
  <si>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</si>
  <si>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</si>
  <si>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</si>
  <si>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</si>
  <si>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</si>
  <si>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</si>
  <si>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</si>
  <si>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</si>
  <si>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</si>
  <si>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</si>
  <si>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</si>
  <si>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</si>
  <si>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</si>
  <si>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</si>
  <si>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</si>
  <si>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</si>
  <si>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</si>
  <si>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</si>
  <si>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</si>
  <si>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</si>
  <si>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</si>
  <si>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</si>
  <si>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</si>
  <si>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</si>
  <si>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</si>
  <si>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</si>
  <si>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</si>
  <si>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</si>
  <si>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</si>
  <si>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</si>
  <si>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</si>
  <si>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</si>
  <si>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</si>
  <si>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</si>
  <si>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</si>
  <si>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</si>
  <si>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</si>
  <si>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</si>
  <si>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</si>
  <si>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</si>
  <si>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</si>
  <si>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</si>
  <si>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</si>
  <si>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</si>
  <si>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</si>
  <si>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</si>
  <si>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</si>
  <si>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</si>
  <si>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</si>
  <si>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</si>
  <si>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</si>
  <si>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</si>
  <si>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</si>
  <si>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</si>
  <si>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</si>
  <si>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</si>
  <si>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</si>
  <si>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</si>
  <si>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</si>
  <si>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</si>
  <si>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</si>
  <si>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</si>
  <si>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</si>
  <si>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</si>
  <si>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</si>
  <si>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</si>
  <si>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</si>
  <si>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</si>
  <si>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</si>
  <si>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</si>
  <si>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</si>
  <si>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</si>
  <si>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</si>
  <si>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</si>
  <si>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</si>
  <si>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</si>
  <si>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</si>
  <si>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</si>
  <si>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</si>
  <si>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</si>
  <si>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</si>
  <si>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</si>
  <si>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</si>
  <si>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</si>
  <si>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</si>
  <si>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</si>
  <si>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</si>
  <si>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</si>
  <si>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</si>
  <si>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</si>
  <si>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</si>
  <si>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</si>
  <si>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</si>
  <si>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</si>
  <si>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</si>
  <si>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</si>
  <si>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</si>
  <si>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</si>
  <si>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</si>
  <si>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</si>
  <si>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</si>
  <si>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</si>
  <si>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</si>
  <si>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</si>
  <si>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</si>
  <si>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</si>
  <si>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</si>
  <si>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</si>
  <si>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</si>
  <si>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</si>
  <si>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</si>
  <si>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</si>
  <si>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</si>
  <si>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</si>
  <si>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</si>
  <si>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</si>
  <si>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</si>
  <si>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</si>
  <si>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</si>
  <si>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</si>
  <si>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</si>
  <si>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</si>
  <si>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</si>
  <si>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</si>
  <si>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</si>
  <si>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</si>
  <si>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</si>
  <si>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</si>
  <si>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</si>
  <si>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</si>
  <si>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</si>
  <si>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</si>
  <si>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</si>
  <si>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</si>
  <si>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</si>
  <si>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</si>
  <si>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</si>
  <si>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</si>
  <si>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</si>
  <si>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</si>
  <si>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</si>
  <si>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</si>
  <si>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</si>
  <si>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</si>
  <si>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</si>
  <si>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</si>
  <si>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</si>
  <si>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</si>
  <si>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</si>
  <si>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</si>
  <si>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</si>
  <si>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</si>
  <si>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</si>
  <si>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</si>
  <si>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</si>
  <si>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</si>
  <si>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</si>
  <si>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</si>
  <si>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</si>
  <si>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</si>
  <si>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</si>
  <si>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</si>
  <si>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</si>
  <si>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</si>
  <si>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</si>
  <si>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</si>
  <si>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</si>
  <si>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</si>
  <si>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</si>
  <si>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</si>
  <si>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</si>
  <si>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</si>
  <si>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</si>
  <si>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</si>
  <si>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</si>
  <si>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</si>
  <si>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</si>
  <si>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</si>
  <si>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</si>
  <si>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</si>
  <si>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</si>
  <si>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</si>
  <si>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</si>
  <si>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</si>
  <si>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</si>
  <si>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</si>
  <si>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</si>
  <si>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</si>
  <si>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</si>
  <si>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</si>
  <si>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</si>
  <si>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</si>
  <si>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</si>
  <si>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</si>
  <si>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</si>
  <si>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</si>
  <si>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</si>
  <si>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</si>
  <si>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</si>
  <si>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</si>
  <si>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</si>
  <si>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</si>
  <si>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</si>
  <si>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</si>
  <si>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</si>
  <si>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</si>
  <si>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</si>
  <si>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</si>
  <si>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</si>
  <si>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</si>
  <si>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</si>
  <si>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</si>
  <si>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</si>
  <si>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</si>
  <si>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</si>
  <si>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</si>
  <si>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</si>
  <si>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</si>
  <si>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</si>
  <si>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</si>
  <si>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</si>
  <si>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</si>
  <si>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</si>
  <si>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</si>
  <si>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</si>
  <si>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</si>
  <si>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</si>
  <si>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</si>
  <si>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</si>
  <si>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</si>
  <si>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</si>
  <si>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</si>
  <si>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</si>
  <si>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</si>
  <si>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</si>
  <si>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</si>
  <si>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</si>
  <si>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</si>
  <si>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</si>
  <si>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</si>
  <si>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</si>
  <si>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</si>
  <si>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</si>
  <si>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</si>
  <si>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</si>
  <si>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</si>
  <si>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</si>
  <si>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</si>
  <si>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</si>
  <si>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</si>
  <si>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</si>
  <si>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</si>
  <si>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</si>
  <si>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</si>
  <si>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</si>
  <si>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</si>
  <si>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</si>
  <si>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</si>
  <si>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</si>
  <si>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</si>
  <si>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</si>
  <si>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</si>
  <si>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</si>
  <si>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</si>
  <si>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</si>
  <si>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</si>
  <si>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</si>
  <si>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</si>
  <si>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</si>
  <si>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</si>
  <si>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</si>
  <si>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</si>
  <si>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</si>
  <si>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</si>
  <si>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</si>
  <si>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</si>
  <si>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</si>
  <si>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</si>
  <si>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</si>
  <si>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</si>
  <si>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</si>
  <si>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</si>
  <si>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</si>
  <si>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</si>
  <si>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</si>
  <si>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</si>
  <si>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</si>
  <si>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</si>
  <si>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</si>
  <si>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</si>
  <si>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</si>
  <si>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</si>
  <si>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</si>
  <si>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</si>
  <si>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</si>
  <si>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</si>
  <si>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</si>
  <si>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</si>
  <si>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</si>
  <si>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</si>
  <si>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</si>
  <si>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</si>
  <si>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</si>
  <si>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</si>
  <si>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</si>
  <si>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</si>
  <si>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</si>
  <si>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</si>
  <si>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</si>
  <si>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</si>
  <si>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</si>
  <si>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</si>
  <si>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</si>
  <si>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</si>
  <si>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</si>
  <si>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</si>
  <si>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</si>
  <si>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</si>
  <si>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</si>
  <si>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</si>
  <si>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</si>
  <si>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</si>
  <si>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</si>
  <si>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</si>
  <si>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</si>
  <si>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</si>
  <si>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</si>
  <si>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</si>
  <si>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</si>
  <si>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</si>
  <si>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</si>
  <si>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</si>
  <si>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</si>
  <si>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</si>
  <si>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</si>
  <si>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</si>
  <si>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</si>
  <si>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</si>
  <si>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</si>
  <si>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</si>
  <si>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</si>
  <si>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</si>
  <si>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</si>
  <si>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</si>
  <si>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</si>
  <si>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</si>
  <si>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</si>
  <si>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</si>
  <si>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</si>
  <si>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</si>
  <si>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</si>
  <si>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</si>
  <si>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</si>
  <si>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</si>
  <si>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</si>
  <si>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</si>
  <si>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</si>
  <si>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</si>
  <si>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</si>
  <si>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</si>
  <si>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</si>
  <si>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</si>
  <si>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</si>
  <si>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</si>
  <si>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</si>
  <si>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</si>
  <si>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</si>
  <si>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</si>
  <si>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</si>
  <si>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</si>
  <si>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</si>
  <si>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</si>
  <si>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</si>
  <si>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</si>
  <si>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</si>
  <si>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</si>
  <si>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</si>
  <si>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</si>
  <si>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</si>
  <si>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</si>
  <si>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</si>
  <si>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</si>
  <si>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</si>
  <si>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</si>
  <si>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</si>
  <si>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</si>
  <si>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</si>
  <si>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</si>
  <si>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</si>
  <si>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</si>
  <si>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</si>
  <si>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</si>
  <si>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</si>
  <si>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</si>
  <si>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</si>
  <si>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</si>
  <si>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</si>
  <si>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</si>
  <si>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</si>
  <si>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</si>
  <si>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</si>
  <si>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</si>
  <si>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</si>
  <si>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</si>
  <si>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</si>
  <si>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</si>
  <si>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</si>
  <si>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</si>
  <si>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</si>
  <si>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</si>
  <si>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</si>
  <si>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</si>
  <si>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</si>
  <si>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</si>
  <si>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</si>
  <si>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</si>
  <si>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</si>
  <si>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</si>
  <si>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</si>
  <si>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</si>
  <si>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</si>
  <si>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</si>
  <si>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</si>
  <si>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</si>
  <si>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</si>
  <si>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</si>
  <si>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</si>
  <si>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</si>
  <si>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</si>
  <si>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</si>
  <si>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</si>
  <si>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</si>
  <si>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</si>
  <si>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</si>
  <si>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</si>
  <si>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</si>
  <si>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</si>
  <si>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</si>
  <si>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</si>
  <si>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</si>
  <si>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</si>
  <si>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</si>
  <si>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</si>
  <si>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</si>
  <si>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</si>
  <si>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</si>
  <si>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</si>
  <si>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</si>
  <si>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</si>
  <si>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</si>
  <si>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</si>
  <si>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</si>
  <si>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</si>
  <si>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</si>
  <si>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</si>
  <si>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</si>
  <si>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</si>
  <si>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</si>
  <si>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</si>
  <si>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</si>
  <si>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</si>
  <si>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</si>
  <si>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</si>
  <si>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</si>
  <si>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</si>
  <si>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</si>
  <si>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</si>
  <si>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</si>
  <si>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</si>
  <si>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</si>
  <si>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</si>
  <si>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</si>
  <si>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</si>
  <si>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</si>
  <si>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</si>
  <si>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</si>
  <si>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</si>
  <si>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</si>
  <si>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</si>
  <si>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</si>
  <si>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</si>
  <si>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</si>
  <si>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</si>
  <si>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</si>
  <si>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</si>
  <si>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</si>
  <si>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</si>
  <si>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</si>
  <si>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</si>
  <si>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</si>
  <si>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</si>
  <si>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</si>
  <si>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</si>
  <si>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</si>
  <si>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</si>
  <si>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</si>
  <si>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</si>
  <si>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</si>
  <si>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</si>
  <si>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</si>
  <si>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</si>
  <si>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</si>
  <si>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</si>
  <si>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</si>
  <si>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</si>
  <si>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</si>
  <si>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</si>
  <si>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</si>
  <si>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</si>
  <si>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</si>
  <si>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</si>
  <si>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</si>
  <si>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</si>
  <si>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</si>
  <si>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</si>
  <si>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</si>
  <si>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</si>
  <si>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</si>
  <si>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</si>
  <si>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</si>
  <si>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</si>
  <si>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</si>
  <si>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</si>
  <si>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</si>
  <si>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</si>
  <si>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</si>
  <si>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</si>
  <si>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</si>
  <si>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</si>
  <si>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</si>
  <si>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</si>
  <si>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</si>
  <si>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</si>
  <si>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</si>
  <si>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</si>
  <si>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</si>
  <si>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</si>
  <si>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</si>
  <si>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</si>
  <si>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</si>
  <si>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</si>
  <si>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</si>
  <si>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</si>
  <si>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</si>
  <si>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</si>
  <si>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</si>
  <si>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</si>
  <si>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</si>
  <si>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</si>
  <si>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</si>
  <si>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</si>
  <si>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</si>
  <si>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</si>
  <si>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</si>
  <si>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</si>
  <si>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</si>
  <si>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</si>
  <si>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</si>
  <si>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</si>
  <si>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</si>
  <si>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</si>
  <si>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</si>
  <si>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</si>
  <si>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</si>
  <si>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</si>
  <si>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</si>
  <si>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</si>
  <si>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</si>
  <si>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</si>
  <si>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</si>
  <si>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</si>
  <si>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</si>
  <si>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</si>
  <si>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</si>
  <si>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</si>
  <si>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</si>
  <si>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</si>
  <si>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</si>
  <si>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</si>
  <si>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</si>
  <si>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</si>
  <si>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</si>
  <si>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</si>
  <si>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</si>
  <si>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</si>
  <si>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</si>
  <si>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</si>
  <si>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</si>
  <si>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</si>
  <si>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</si>
  <si>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</si>
  <si>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</si>
  <si>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</si>
  <si>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</si>
  <si>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</si>
  <si>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</si>
  <si>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</si>
  <si>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</si>
  <si>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</si>
  <si>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</si>
  <si>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</si>
  <si>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</si>
  <si>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</si>
  <si>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</si>
  <si>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</si>
  <si>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</si>
  <si>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</si>
  <si>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</si>
  <si>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</si>
  <si>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</si>
  <si>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</si>
  <si>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</si>
  <si>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</si>
  <si>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</si>
  <si>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</si>
  <si>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</si>
  <si>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</si>
  <si>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</si>
  <si>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</si>
  <si>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</si>
  <si>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</si>
  <si>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</si>
  <si>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</si>
  <si>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</si>
  <si>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</si>
  <si>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</si>
  <si>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</si>
  <si>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</si>
  <si>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</si>
  <si>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</si>
  <si>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</si>
  <si>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</si>
  <si>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</si>
  <si>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</si>
  <si>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</si>
  <si>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</si>
  <si>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</si>
  <si>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</si>
  <si>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</si>
  <si>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</si>
  <si>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</si>
  <si>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</si>
  <si>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</si>
  <si>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</si>
  <si>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</si>
  <si>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</si>
  <si>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</si>
  <si>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</si>
  <si>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</si>
  <si>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</si>
  <si>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</si>
  <si>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</si>
  <si>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</si>
  <si>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</si>
  <si>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</si>
  <si>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</si>
  <si>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</si>
  <si>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</si>
  <si>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</si>
  <si>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</si>
  <si>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</si>
  <si>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</si>
  <si>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</si>
  <si>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</si>
  <si>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</si>
  <si>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</si>
  <si>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</si>
  <si>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</si>
  <si>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</si>
  <si>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</si>
  <si>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</si>
  <si>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</si>
  <si>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</si>
  <si>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</si>
  <si>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</si>
  <si>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</si>
  <si>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</si>
  <si>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</si>
  <si>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</si>
  <si>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</si>
  <si>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</si>
  <si>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</si>
  <si>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</si>
  <si>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</si>
  <si>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</si>
  <si>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</si>
  <si>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</si>
  <si>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</si>
  <si>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</si>
  <si>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</si>
  <si>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</si>
  <si>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</si>
  <si>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</si>
  <si>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</si>
  <si>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</si>
  <si>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</si>
  <si>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</si>
  <si>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</si>
  <si>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</si>
  <si>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</si>
  <si>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</si>
  <si>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</si>
  <si>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</si>
  <si>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</si>
  <si>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</si>
  <si>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</si>
  <si>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</si>
  <si>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</si>
  <si>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</si>
  <si>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</si>
  <si>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</si>
  <si>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</si>
  <si>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</si>
  <si>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</si>
  <si>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</si>
  <si>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</si>
  <si>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</si>
  <si>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</si>
  <si>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</si>
  <si>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</si>
  <si>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</si>
  <si>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</si>
  <si>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</si>
  <si>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</si>
  <si>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</si>
  <si>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</si>
  <si>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</si>
  <si>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</si>
  <si>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</si>
  <si>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</si>
  <si>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</si>
  <si>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</si>
  <si>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</si>
  <si>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</si>
  <si>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</si>
  <si>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</si>
  <si>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</si>
  <si>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</si>
  <si>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</si>
  <si>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</si>
  <si>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</si>
  <si>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</si>
  <si>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</si>
  <si>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</si>
  <si>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</si>
  <si>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</si>
  <si>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</si>
  <si>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</si>
  <si>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</si>
  <si>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</si>
  <si>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</si>
  <si>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</si>
  <si>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</si>
  <si>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</si>
  <si>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</si>
  <si>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</si>
  <si>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</si>
  <si>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</si>
  <si>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</si>
  <si>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</si>
  <si>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</si>
  <si>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</si>
  <si>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</si>
  <si>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</si>
  <si>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</si>
  <si>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</si>
  <si>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</si>
  <si>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</si>
  <si>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</si>
  <si>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</si>
  <si>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</si>
  <si>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</si>
  <si>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</si>
  <si>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</si>
  <si>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</si>
  <si>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</si>
  <si>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</si>
  <si>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</si>
  <si>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</si>
  <si>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</si>
  <si>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</si>
  <si>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</si>
  <si>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</si>
  <si>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</si>
  <si>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</si>
  <si>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</si>
  <si>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</si>
  <si>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</si>
  <si>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</si>
  <si>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</si>
  <si>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</si>
  <si>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</si>
  <si>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</si>
  <si>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</si>
  <si>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</si>
  <si>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</si>
  <si>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</si>
  <si>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</si>
  <si>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</si>
  <si>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</si>
  <si>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</si>
  <si>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</si>
  <si>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</si>
  <si>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</si>
  <si>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</si>
  <si>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</si>
  <si>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</si>
  <si>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</si>
  <si>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</si>
  <si>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</si>
  <si>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</si>
  <si>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</si>
  <si>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</si>
  <si>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</si>
  <si>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</si>
  <si>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</si>
  <si>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</si>
  <si>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</si>
  <si>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</si>
  <si>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</si>
  <si>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</si>
  <si>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</si>
  <si>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</si>
  <si>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</si>
  <si>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</si>
  <si>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</si>
  <si>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</si>
  <si>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</si>
  <si>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</si>
  <si>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</si>
  <si>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</si>
  <si>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</si>
  <si>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</si>
  <si>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</si>
  <si>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</si>
  <si>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</si>
  <si>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</si>
  <si>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</si>
  <si>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</si>
  <si>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</si>
  <si>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</si>
  <si>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</si>
  <si>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</si>
  <si>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</si>
  <si>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</si>
  <si>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</si>
  <si>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</si>
  <si>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</si>
  <si>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</si>
  <si>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</si>
  <si>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</si>
  <si>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</si>
  <si>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</si>
  <si>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</si>
  <si>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</si>
  <si>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</si>
  <si>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</si>
  <si>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</si>
  <si>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</si>
  <si>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</si>
  <si>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</si>
  <si>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</si>
  <si>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</si>
  <si>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</si>
  <si>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</si>
  <si>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</si>
  <si>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</si>
  <si>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</si>
  <si>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</si>
  <si>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</si>
  <si>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</si>
  <si>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</si>
  <si>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</si>
  <si>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</si>
  <si>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</si>
  <si>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</si>
  <si>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</si>
  <si>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</si>
  <si>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</si>
  <si>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</si>
  <si>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</si>
  <si>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</si>
  <si>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</si>
  <si>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</si>
  <si>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</si>
  <si>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</si>
  <si>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</si>
  <si>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</si>
  <si>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</si>
  <si>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</si>
  <si>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</si>
  <si>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</si>
  <si>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</si>
  <si>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</si>
  <si>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</si>
  <si>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</si>
  <si>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</si>
  <si>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</si>
  <si>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</si>
  <si>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</si>
  <si>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</si>
  <si>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</si>
  <si>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</si>
  <si>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</si>
  <si>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</si>
  <si>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</si>
  <si>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</si>
  <si>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</si>
  <si>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</si>
  <si>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</si>
  <si>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</si>
  <si>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</si>
  <si>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</si>
  <si>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</si>
  <si>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</si>
  <si>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</si>
  <si>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</si>
  <si>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</si>
  <si>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</si>
  <si>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</si>
  <si>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</si>
  <si>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</si>
  <si>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</si>
  <si>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</si>
  <si>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</si>
  <si>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</si>
  <si>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</si>
  <si>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</si>
  <si>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</si>
  <si>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</si>
  <si>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</si>
  <si>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</si>
  <si>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</si>
  <si>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</si>
  <si>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</si>
  <si>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</si>
  <si>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</si>
  <si>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</si>
  <si>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</si>
  <si>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</si>
  <si>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</si>
  <si>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</si>
  <si>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</si>
  <si>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</si>
  <si>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</si>
  <si>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</si>
  <si>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</si>
  <si>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</si>
  <si>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</si>
  <si>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</si>
  <si>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</si>
  <si>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</si>
  <si>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</si>
  <si>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</si>
  <si>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</si>
  <si>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</si>
  <si>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</si>
  <si>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</si>
  <si>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</si>
  <si>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</si>
  <si>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</si>
  <si>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</si>
  <si>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</si>
  <si>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</si>
  <si>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</si>
  <si>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</si>
  <si>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</si>
  <si>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</si>
  <si>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</si>
  <si>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</si>
  <si>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</si>
  <si>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</si>
  <si>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</si>
  <si>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</si>
  <si>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</si>
  <si>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</si>
  <si>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</si>
  <si>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</si>
  <si>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</si>
  <si>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</si>
  <si>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</si>
  <si>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</si>
  <si>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</si>
  <si>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</si>
  <si>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</si>
  <si>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</si>
  <si>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</si>
  <si>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</si>
  <si>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</si>
  <si>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</si>
  <si>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</si>
  <si>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</si>
  <si>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</si>
  <si>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</si>
  <si>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</si>
  <si>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</si>
  <si>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</si>
  <si>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</si>
  <si>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</si>
  <si>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</si>
  <si>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</si>
  <si>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</si>
  <si>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</si>
  <si>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</si>
  <si>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</si>
  <si>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</si>
  <si>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</si>
  <si>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</si>
  <si>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</si>
  <si>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</si>
  <si>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</si>
  <si>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</si>
  <si>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</si>
  <si>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</si>
  <si>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</si>
  <si>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</si>
  <si>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</si>
  <si>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</si>
  <si>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</si>
  <si>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</si>
  <si>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</si>
  <si>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</si>
  <si>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</si>
  <si>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</si>
  <si>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</si>
  <si>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</si>
  <si>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</si>
  <si>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</si>
  <si>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</si>
  <si>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</si>
  <si>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</si>
  <si>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</si>
  <si>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</si>
  <si>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</si>
  <si>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</si>
  <si>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</si>
  <si>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</si>
  <si>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</si>
  <si>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</si>
  <si>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</si>
  <si>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</si>
  <si>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</si>
  <si>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</si>
  <si>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</si>
  <si>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</si>
  <si>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</si>
  <si>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</si>
  <si>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</si>
  <si>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</si>
  <si>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</si>
  <si>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</si>
  <si>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</si>
  <si>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</si>
  <si>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</si>
  <si>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</si>
  <si>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</si>
  <si>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</si>
  <si>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</si>
  <si>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</si>
  <si>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</si>
  <si>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</si>
  <si>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</si>
  <si>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</si>
  <si>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</si>
  <si>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</si>
  <si>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</si>
  <si>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</si>
  <si>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</si>
  <si>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</si>
  <si>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</si>
  <si>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</si>
  <si>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</si>
  <si>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</si>
  <si>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</si>
  <si>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</si>
  <si>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</si>
  <si>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</si>
  <si>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</si>
  <si>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</si>
  <si>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</si>
  <si>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</si>
  <si>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</si>
  <si>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</si>
  <si>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</si>
  <si>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</si>
  <si>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</si>
  <si>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</si>
  <si>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</si>
  <si>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</si>
  <si>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</si>
  <si>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</si>
  <si>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</si>
  <si>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</si>
  <si>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</si>
  <si>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</si>
  <si>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</si>
  <si>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</si>
  <si>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</si>
  <si>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</si>
  <si>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</si>
  <si>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</si>
  <si>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</si>
  <si>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</si>
  <si>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</si>
  <si>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</si>
  <si>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</si>
  <si>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</si>
  <si>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</si>
  <si>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</si>
  <si>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</si>
  <si>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</si>
  <si>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</si>
  <si>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</si>
  <si>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</si>
  <si>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</si>
  <si>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</si>
  <si>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</si>
  <si>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</si>
  <si>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</si>
  <si>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</si>
  <si>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</si>
  <si>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</si>
  <si>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</si>
  <si>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</si>
  <si>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</si>
  <si>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</si>
  <si>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</si>
  <si>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</si>
  <si>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</si>
  <si>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</si>
  <si>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</si>
  <si>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</si>
  <si>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</si>
  <si>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</si>
  <si>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</si>
  <si>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</si>
  <si>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</si>
  <si>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</si>
  <si>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</si>
  <si>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</si>
  <si>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</si>
  <si>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</si>
  <si>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</si>
  <si>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</si>
  <si>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</si>
  <si>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</si>
  <si>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</si>
  <si>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</si>
  <si>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</si>
  <si>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</si>
  <si>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</si>
  <si>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</si>
  <si>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</si>
  <si>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</si>
  <si>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</si>
  <si>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</si>
  <si>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</si>
  <si>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</si>
  <si>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</si>
  <si>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</si>
  <si>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</si>
  <si>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</si>
  <si>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</si>
  <si>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</si>
  <si>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</si>
  <si>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</si>
  <si>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</si>
  <si>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</si>
  <si>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</si>
  <si>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</si>
  <si>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</si>
  <si>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</si>
  <si>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</si>
  <si>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</si>
  <si>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</si>
  <si>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</si>
  <si>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</si>
  <si>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</si>
  <si>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</si>
  <si>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</si>
  <si>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</si>
  <si>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</si>
  <si>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</si>
  <si>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</si>
  <si>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</si>
  <si>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</si>
  <si>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</si>
  <si>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</si>
  <si>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</si>
  <si>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</si>
  <si>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</si>
  <si>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</si>
  <si>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</si>
  <si>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</si>
  <si>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</si>
  <si>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</si>
  <si>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</si>
  <si>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</si>
  <si>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</si>
  <si>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</si>
  <si>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</si>
  <si>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</si>
  <si>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</si>
  <si>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</si>
  <si>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</si>
  <si>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</si>
  <si>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</si>
  <si>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</si>
  <si>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</si>
  <si>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</si>
  <si>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</si>
  <si>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</si>
  <si>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</si>
  <si>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</si>
  <si>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</si>
  <si>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</si>
  <si>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</si>
  <si>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</si>
  <si>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</si>
  <si>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</si>
  <si>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</si>
  <si>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</si>
  <si>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</si>
  <si>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</si>
  <si>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</si>
  <si>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</si>
  <si>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</si>
  <si>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</si>
  <si>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</si>
  <si>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</si>
  <si>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</si>
  <si>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</si>
  <si>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</si>
  <si>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</si>
  <si>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</si>
  <si>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</si>
  <si>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</si>
  <si>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</si>
  <si>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</si>
  <si>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</si>
  <si>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</si>
  <si>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</si>
  <si>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</si>
  <si>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</si>
  <si>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</si>
  <si>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</si>
  <si>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</si>
  <si>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</si>
  <si>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</si>
  <si>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</si>
  <si>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</si>
  <si>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</si>
  <si>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</si>
  <si>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</si>
  <si>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</si>
  <si>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</si>
  <si>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</si>
  <si>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</si>
  <si>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</si>
  <si>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</si>
  <si>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</si>
  <si>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</si>
  <si>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</si>
  <si>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</si>
  <si>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</si>
  <si>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</si>
  <si>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</si>
  <si>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</si>
  <si>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</si>
  <si>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</si>
  <si>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</si>
  <si>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</si>
  <si>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</si>
  <si>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</si>
  <si>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</si>
  <si>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</si>
  <si>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</si>
  <si>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</si>
  <si>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</si>
  <si>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</si>
  <si>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</si>
  <si>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</si>
  <si>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</si>
  <si>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</si>
  <si>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</si>
  <si>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</si>
  <si>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</si>
  <si>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</si>
  <si>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</si>
  <si>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</si>
  <si>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</si>
  <si>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</si>
  <si>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</si>
  <si>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</si>
  <si>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</si>
  <si>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</si>
  <si>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</si>
  <si>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</si>
  <si>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</si>
  <si>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</si>
  <si>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</si>
  <si>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</si>
  <si>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</si>
  <si>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</si>
  <si>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</si>
  <si>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</si>
  <si>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</si>
  <si>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</si>
  <si>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</si>
  <si>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</si>
  <si>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</si>
  <si>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</si>
  <si>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</si>
  <si>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</si>
  <si>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</si>
  <si>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</si>
  <si>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</si>
  <si>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</si>
  <si>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</si>
  <si>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</si>
  <si>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</si>
  <si>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</si>
  <si>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</si>
  <si>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</si>
  <si>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</si>
  <si>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</si>
  <si>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</si>
  <si>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</si>
  <si>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</si>
  <si>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</si>
  <si>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</si>
  <si>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</si>
  <si>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</si>
  <si>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</si>
  <si>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</si>
  <si>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</si>
  <si>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</si>
  <si>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</si>
  <si>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</si>
  <si>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</si>
  <si>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</si>
  <si>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</si>
  <si>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</si>
  <si>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</si>
  <si>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</si>
  <si>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</si>
  <si>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</si>
  <si>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</si>
  <si>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</si>
  <si>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</si>
  <si>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</si>
  <si>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</si>
  <si>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</si>
  <si>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</si>
  <si>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</si>
  <si>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</si>
  <si>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</si>
  <si>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</si>
  <si>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</si>
  <si>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</si>
  <si>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</si>
  <si>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</si>
  <si>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</si>
  <si>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</si>
  <si>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</si>
  <si>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</si>
  <si>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</si>
  <si>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</si>
  <si>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</si>
  <si>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</si>
  <si>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</si>
  <si>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</si>
  <si>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</si>
  <si>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</si>
  <si>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</si>
  <si>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</si>
  <si>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</si>
  <si>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</si>
  <si>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</si>
  <si>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</si>
  <si>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</si>
  <si>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</si>
  <si>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</si>
  <si>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</si>
  <si>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</si>
  <si>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</si>
  <si>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</si>
  <si>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</si>
  <si>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</si>
  <si>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</si>
  <si>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</si>
  <si>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</si>
  <si>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</si>
  <si>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</si>
  <si>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</si>
  <si>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</si>
  <si>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</si>
  <si>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</si>
  <si>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</si>
  <si>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</si>
  <si>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</si>
  <si>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</si>
  <si>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</si>
  <si>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</si>
  <si>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</si>
  <si>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</si>
  <si>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</si>
  <si>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</si>
  <si>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</si>
  <si>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</si>
  <si>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</si>
  <si>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</si>
  <si>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</si>
  <si>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</si>
  <si>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</si>
  <si>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</si>
  <si>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</si>
  <si>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</si>
  <si>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</si>
  <si>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</si>
  <si>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</si>
  <si>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</si>
  <si>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</si>
  <si>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</si>
  <si>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</si>
  <si>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</si>
  <si>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</si>
  <si>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</si>
  <si>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</si>
  <si>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</si>
  <si>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</si>
  <si>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</si>
  <si>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</si>
  <si>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</si>
  <si>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</si>
  <si>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</si>
  <si>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</si>
  <si>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</si>
  <si>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</si>
  <si>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</si>
  <si>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</si>
  <si>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</si>
  <si>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</si>
  <si>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</si>
  <si>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</si>
  <si>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</si>
  <si>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</si>
  <si>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</si>
  <si>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</si>
  <si>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</si>
  <si>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</si>
  <si>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</si>
  <si>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</si>
  <si>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</si>
  <si>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</si>
  <si>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</si>
  <si>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</si>
  <si>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</si>
  <si>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</si>
  <si>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</si>
  <si>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</si>
  <si>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</si>
  <si>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</si>
  <si>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</si>
  <si>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</si>
  <si>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</si>
  <si>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</si>
  <si>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</si>
  <si>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</si>
  <si>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</si>
  <si>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</si>
  <si>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</si>
  <si>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</si>
  <si>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</si>
  <si>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</si>
  <si>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</si>
  <si>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</si>
  <si>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</si>
  <si>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</si>
  <si>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</si>
  <si>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</si>
  <si>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</si>
  <si>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</si>
  <si>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</si>
  <si>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</si>
  <si>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</si>
  <si>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</si>
  <si>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</si>
  <si>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</si>
  <si>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</si>
  <si>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</si>
  <si>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</si>
  <si>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</si>
  <si>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</si>
  <si>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</si>
  <si>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</si>
  <si>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</si>
  <si>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</si>
  <si>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</si>
  <si>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</si>
  <si>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</si>
  <si>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</si>
  <si>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</si>
  <si>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</si>
  <si>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</si>
  <si>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</si>
  <si>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</si>
  <si>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</si>
  <si>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</si>
  <si>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</si>
  <si>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</si>
  <si>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</si>
  <si>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</si>
  <si>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</si>
  <si>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</si>
  <si>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</si>
  <si>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</si>
  <si>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</si>
  <si>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</si>
  <si>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</si>
  <si>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</si>
  <si>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</si>
  <si>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</si>
  <si>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</si>
  <si>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</si>
  <si>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</si>
  <si>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</si>
  <si>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</si>
  <si>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</si>
  <si>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</si>
  <si>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</si>
  <si>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</si>
  <si>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</si>
  <si>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</si>
  <si>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</si>
  <si>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</si>
  <si>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</si>
  <si>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</si>
  <si>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</si>
  <si>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</si>
  <si>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</si>
  <si>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</si>
  <si>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</si>
  <si>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</si>
  <si>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</si>
  <si>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</si>
  <si>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</si>
  <si>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</si>
  <si>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</si>
  <si>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</si>
  <si>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</si>
  <si>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</si>
  <si>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</si>
  <si>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</si>
  <si>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</si>
  <si>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</si>
  <si>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</si>
  <si>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</si>
  <si>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</si>
  <si>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</si>
  <si>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</si>
  <si>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</si>
  <si>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</si>
  <si>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</si>
  <si>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</si>
  <si>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</si>
  <si>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</si>
  <si>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</si>
  <si>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</si>
  <si>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</si>
  <si>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</si>
  <si>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</si>
  <si>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</si>
  <si>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</si>
  <si>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</si>
  <si>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</si>
  <si>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</si>
  <si>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</si>
  <si>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</si>
  <si>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</si>
  <si>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</si>
  <si>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</si>
  <si>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</si>
  <si>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</si>
  <si>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</si>
  <si>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</si>
  <si>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</si>
  <si>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</si>
  <si>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</si>
  <si>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</si>
  <si>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</si>
  <si>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</si>
  <si>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</si>
  <si>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</si>
  <si>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</si>
  <si>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</si>
  <si>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</si>
  <si>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</si>
  <si>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</si>
  <si>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</si>
  <si>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</si>
  <si>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</si>
  <si>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</si>
  <si>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</si>
  <si>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</si>
  <si>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</si>
  <si>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</si>
  <si>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</si>
  <si>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</si>
  <si>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</si>
  <si>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</si>
  <si>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</si>
  <si>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</si>
  <si>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</si>
  <si>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</si>
  <si>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</si>
  <si>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</si>
  <si>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</si>
  <si>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</si>
  <si>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</si>
  <si>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</si>
  <si>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</si>
  <si>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</si>
  <si>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</si>
  <si>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</si>
  <si>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</si>
  <si>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</si>
  <si>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</si>
  <si>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</si>
  <si>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</si>
  <si>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</si>
  <si>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</si>
  <si>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</si>
  <si>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</si>
  <si>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</si>
  <si>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</si>
  <si>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</si>
  <si>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</si>
  <si>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</si>
  <si>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</si>
  <si>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</si>
  <si>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</si>
  <si>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</si>
  <si>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</si>
  <si>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</si>
  <si>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</si>
  <si>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</si>
  <si>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</si>
  <si>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</si>
  <si>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</si>
  <si>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</si>
  <si>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</si>
  <si>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</si>
  <si>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</si>
  <si>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</si>
  <si>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</si>
  <si>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</si>
  <si>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</si>
  <si>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</si>
  <si>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</si>
  <si>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</si>
  <si>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</si>
  <si>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</si>
  <si>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</si>
  <si>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</si>
  <si>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</si>
  <si>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</si>
  <si>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</si>
  <si>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</si>
  <si>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</si>
  <si>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</si>
  <si>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</si>
  <si>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</si>
  <si>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</si>
  <si>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</si>
  <si>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</si>
  <si>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</si>
  <si>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</si>
  <si>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</si>
  <si>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</si>
  <si>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</si>
  <si>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</si>
  <si>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</si>
  <si>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</si>
  <si>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</si>
  <si>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</si>
  <si>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</si>
  <si>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</si>
  <si>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</si>
  <si>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</si>
  <si>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</si>
  <si>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</si>
  <si>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</si>
  <si>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</si>
  <si>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</si>
  <si>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</si>
  <si>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</si>
  <si>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</si>
  <si>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</si>
  <si>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</si>
  <si>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</si>
  <si>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</si>
  <si>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</si>
  <si>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</si>
  <si>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</si>
  <si>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</si>
  <si>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</si>
  <si>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</si>
  <si>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</si>
  <si>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</si>
  <si>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</si>
  <si>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</si>
  <si>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</si>
  <si>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</si>
  <si>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</si>
  <si>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</si>
  <si>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</si>
  <si>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</si>
  <si>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</si>
  <si>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</si>
  <si>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</si>
  <si>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</si>
  <si>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</si>
  <si>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</si>
  <si>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</si>
  <si>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</si>
  <si>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</si>
  <si>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</si>
  <si>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</si>
  <si>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</si>
  <si>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</si>
  <si>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</si>
  <si>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</si>
  <si>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</si>
  <si>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</si>
  <si>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</si>
  <si>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</si>
  <si>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</si>
  <si>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</si>
  <si>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</si>
  <si>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</si>
  <si>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</si>
  <si>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</si>
  <si>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</si>
  <si>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</si>
  <si>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</si>
  <si>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</si>
  <si>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</si>
  <si>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</si>
  <si>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</si>
  <si>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</si>
  <si>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</si>
  <si>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</si>
  <si>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</si>
  <si>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</si>
  <si>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</si>
  <si>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</si>
  <si>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</si>
  <si>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</si>
  <si>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</si>
  <si>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</si>
  <si>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</si>
  <si>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</si>
  <si>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</si>
  <si>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</si>
  <si>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</si>
  <si>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</si>
  <si>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</si>
  <si>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</si>
  <si>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</si>
  <si>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</si>
  <si>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</si>
  <si>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</si>
  <si>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</si>
  <si>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</si>
  <si>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</si>
  <si>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</si>
  <si>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</si>
  <si>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</si>
  <si>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</si>
  <si>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</si>
  <si>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</si>
  <si>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</si>
  <si>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</si>
  <si>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</si>
  <si>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</si>
  <si>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</si>
  <si>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</si>
  <si>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</si>
  <si>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</si>
  <si>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</si>
  <si>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</si>
  <si>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</si>
  <si>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</si>
  <si>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</si>
  <si>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</si>
  <si>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</si>
  <si>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</si>
  <si>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</si>
  <si>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</si>
  <si>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</si>
  <si>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</si>
  <si>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</si>
  <si>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</si>
  <si>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</si>
  <si>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</si>
  <si>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</si>
  <si>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</si>
  <si>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</si>
  <si>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</si>
  <si>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</si>
  <si>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</si>
  <si>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</si>
  <si>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</si>
  <si>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</si>
  <si>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</si>
  <si>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</si>
  <si>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</si>
  <si>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</si>
  <si>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</si>
  <si>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</si>
  <si>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</si>
  <si>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</si>
  <si>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</si>
  <si>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</si>
  <si>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</si>
  <si>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</si>
  <si>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</si>
  <si>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</si>
  <si>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</si>
  <si>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</si>
  <si>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</si>
  <si>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</si>
  <si>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</si>
  <si>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</si>
  <si>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</si>
  <si>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</si>
  <si>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</si>
  <si>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</si>
  <si>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</si>
  <si>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</si>
  <si>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</si>
  <si>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</si>
  <si>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</si>
  <si>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</si>
  <si>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</si>
  <si>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</si>
  <si>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</si>
  <si>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</si>
  <si>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</si>
  <si>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</si>
  <si>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</si>
  <si>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</si>
  <si>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</si>
  <si>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</si>
  <si>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</si>
  <si>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</si>
  <si>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</si>
  <si>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</si>
  <si>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</si>
  <si>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</si>
  <si>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</si>
  <si>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</si>
  <si>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</si>
  <si>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</si>
  <si>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</si>
  <si>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</si>
  <si>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</si>
  <si>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</si>
  <si>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</si>
  <si>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</si>
  <si>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</si>
  <si>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</si>
  <si>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</si>
  <si>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</si>
  <si>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</si>
  <si>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</si>
  <si>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</si>
  <si>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</si>
  <si>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</si>
  <si>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</si>
  <si>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</si>
  <si>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</si>
  <si>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</si>
  <si>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</si>
  <si>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</si>
  <si>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</si>
  <si>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</si>
  <si>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</si>
  <si>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</si>
  <si>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</si>
  <si>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</si>
  <si>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</si>
  <si>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</si>
  <si>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</si>
  <si>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</si>
  <si>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</si>
  <si>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</si>
  <si>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</si>
  <si>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</si>
  <si>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</si>
  <si>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</si>
  <si>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</si>
  <si>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</si>
  <si>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</si>
  <si>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</si>
  <si>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</si>
  <si>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</si>
  <si>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</si>
  <si>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</si>
  <si>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</si>
  <si>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</si>
  <si>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</si>
  <si>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</si>
  <si>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</si>
  <si>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</si>
  <si>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</si>
  <si>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</si>
  <si>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</si>
  <si>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</si>
  <si>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</si>
  <si>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</si>
  <si>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</si>
  <si>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</si>
  <si>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</si>
  <si>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</si>
  <si>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</si>
  <si>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</si>
  <si>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</si>
  <si>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</si>
  <si>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</si>
  <si>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</si>
  <si>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</si>
  <si>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</si>
  <si>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</si>
  <si>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</si>
  <si>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</si>
  <si>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</si>
  <si>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</si>
  <si>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</si>
  <si>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</si>
  <si>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</si>
  <si>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</si>
  <si>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</si>
  <si>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</si>
  <si>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</si>
  <si>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</si>
  <si>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</si>
  <si>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</si>
  <si>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</si>
  <si>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</si>
  <si>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</si>
  <si>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</si>
  <si>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</si>
  <si>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</si>
  <si>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</si>
  <si>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</si>
  <si>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</si>
  <si>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</si>
  <si>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</si>
  <si>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</si>
  <si>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</si>
  <si>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</si>
  <si>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</si>
  <si>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</si>
  <si>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</si>
  <si>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</si>
  <si>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</si>
  <si>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</si>
  <si>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</si>
  <si>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</si>
  <si>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</si>
  <si>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</si>
  <si>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</si>
  <si>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</si>
  <si>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</si>
  <si>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</si>
  <si>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</si>
  <si>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</si>
  <si>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</si>
  <si>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</si>
  <si>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</si>
  <si>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</si>
  <si>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</si>
  <si>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</si>
  <si>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</si>
  <si>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</si>
  <si>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</si>
  <si>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</si>
  <si>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</si>
  <si>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</si>
  <si>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</si>
  <si>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</si>
  <si>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</si>
  <si>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</si>
  <si>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</si>
  <si>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</si>
  <si>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</si>
  <si>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</si>
  <si>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</si>
  <si>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</si>
  <si>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</si>
  <si>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</si>
  <si>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</si>
  <si>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</si>
  <si>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</si>
  <si>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</si>
  <si>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</si>
  <si>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</si>
  <si>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</si>
  <si>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</si>
  <si>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</si>
  <si>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</si>
  <si>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</si>
  <si>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</si>
  <si>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</si>
  <si>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</si>
  <si>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</si>
  <si>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</si>
  <si>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</si>
  <si>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</si>
  <si>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</si>
  <si>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</si>
  <si>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</si>
  <si>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</si>
  <si>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</si>
  <si>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</si>
  <si>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</si>
  <si>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</si>
  <si>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</si>
  <si>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</si>
  <si>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</si>
  <si>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</si>
  <si>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</si>
  <si>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</si>
  <si>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</si>
  <si>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</si>
  <si>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</si>
  <si>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</si>
  <si>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</si>
  <si>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</si>
  <si>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</si>
  <si>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</si>
  <si>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</si>
  <si>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</si>
  <si>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</si>
  <si>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</si>
  <si>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</si>
  <si>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</si>
  <si>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</si>
  <si>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</si>
  <si>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</si>
  <si>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</si>
  <si>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</si>
  <si>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</si>
  <si>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</si>
  <si>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</si>
  <si>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</si>
  <si>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</si>
  <si>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</si>
  <si>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</si>
  <si>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</si>
  <si>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</si>
  <si>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</si>
  <si>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</si>
  <si>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</si>
  <si>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</si>
  <si>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</si>
  <si>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</si>
  <si>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</si>
  <si>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</si>
  <si>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</si>
  <si>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</si>
  <si>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</si>
  <si>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</si>
  <si>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</si>
  <si>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</si>
  <si>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</si>
  <si>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</si>
  <si>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</si>
  <si>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</si>
  <si>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</si>
  <si>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</si>
  <si>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</si>
  <si>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</si>
  <si>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</si>
  <si>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</si>
  <si>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</si>
  <si>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</si>
  <si>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</si>
  <si>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</si>
  <si>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</si>
  <si>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</si>
  <si>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</si>
  <si>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</si>
  <si>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</si>
  <si>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</si>
  <si>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</si>
  <si>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</si>
  <si>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</si>
  <si>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</si>
  <si>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</si>
  <si>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</si>
  <si>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</si>
  <si>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</si>
  <si>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</si>
  <si>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</si>
  <si>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</si>
  <si>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</si>
  <si>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</si>
  <si>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</si>
  <si>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</si>
  <si>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</si>
  <si>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</si>
  <si>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</si>
  <si>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</si>
  <si>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</si>
  <si>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</si>
  <si>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</si>
  <si>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</si>
  <si>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</si>
  <si>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</si>
  <si>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</si>
  <si>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</si>
  <si>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</si>
  <si>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</si>
  <si>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</si>
  <si>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</si>
  <si>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</si>
  <si>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</si>
  <si>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</si>
  <si>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</si>
  <si>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</si>
  <si>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</si>
  <si>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</si>
  <si>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</si>
  <si>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</si>
  <si>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</si>
  <si>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</si>
  <si>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</si>
  <si>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</si>
  <si>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</si>
  <si>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</si>
  <si>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</si>
  <si>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</si>
  <si>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</si>
  <si>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</si>
  <si>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</si>
  <si>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</si>
  <si>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</si>
  <si>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</si>
  <si>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</si>
  <si>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</si>
  <si>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</si>
  <si>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</si>
  <si>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</si>
  <si>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</si>
  <si>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</si>
  <si>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</si>
  <si>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</si>
  <si>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</si>
  <si>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</si>
  <si>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</si>
  <si>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</si>
  <si>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</si>
  <si>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</si>
  <si>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</si>
  <si>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</si>
  <si>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</si>
  <si>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</si>
  <si>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</si>
  <si>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</si>
  <si>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</si>
  <si>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</si>
  <si>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</si>
  <si>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</si>
  <si>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</si>
  <si>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</si>
  <si>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</si>
  <si>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</si>
  <si>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</si>
  <si>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</si>
  <si>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</si>
  <si>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</si>
  <si>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</si>
  <si>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</si>
  <si>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</si>
  <si>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</si>
  <si>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</si>
  <si>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</si>
  <si>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</si>
  <si>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</si>
  <si>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</si>
  <si>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</si>
  <si>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</si>
  <si>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</si>
  <si>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</si>
  <si>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</si>
  <si>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</si>
  <si>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</si>
  <si>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</si>
  <si>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</si>
  <si>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</si>
  <si>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</si>
  <si>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</si>
  <si>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</si>
  <si>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</si>
  <si>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</si>
  <si>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</si>
  <si>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</si>
  <si>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</si>
  <si>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</si>
  <si>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</si>
  <si>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</si>
  <si>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</si>
  <si>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</si>
  <si>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</si>
  <si>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</si>
  <si>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</si>
  <si>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</si>
  <si>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</si>
  <si>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</si>
  <si>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</si>
  <si>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</si>
  <si>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</si>
  <si>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</si>
  <si>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</si>
  <si>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</si>
  <si>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</si>
  <si>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</si>
  <si>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</si>
  <si>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</si>
  <si>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</si>
  <si>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</si>
  <si>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</si>
  <si>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</si>
  <si>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</si>
  <si>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</si>
  <si>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</si>
  <si>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</si>
  <si>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</si>
  <si>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</si>
  <si>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</si>
  <si>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</si>
  <si>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</si>
  <si>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</si>
  <si>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</si>
  <si>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</si>
  <si>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</si>
  <si>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</si>
  <si>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</si>
  <si>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</si>
  <si>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</si>
  <si>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</si>
  <si>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</si>
  <si>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</si>
  <si>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</si>
  <si>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</si>
  <si>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</si>
  <si>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</si>
  <si>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</si>
  <si>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</si>
  <si>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</si>
  <si>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</si>
  <si>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</si>
  <si>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</si>
  <si>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</si>
  <si>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</si>
  <si>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</si>
  <si>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</si>
  <si>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</si>
  <si>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</si>
  <si>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</si>
  <si>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</si>
  <si>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</si>
  <si>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</si>
  <si>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</si>
  <si>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</si>
  <si>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</si>
  <si>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</si>
  <si>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</si>
  <si>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</si>
  <si>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</si>
  <si>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</si>
  <si>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</si>
  <si>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</si>
  <si>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</si>
  <si>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</si>
  <si>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</si>
  <si>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</si>
  <si>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</si>
  <si>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</si>
  <si>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</si>
  <si>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</si>
  <si>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</si>
  <si>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</si>
  <si>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</si>
  <si>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</si>
  <si>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</si>
  <si>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</si>
  <si>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</si>
  <si>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</si>
  <si>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</si>
  <si>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</si>
  <si>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</si>
  <si>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</si>
  <si>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</si>
  <si>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</si>
  <si>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</si>
  <si>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</si>
  <si>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</si>
  <si>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</si>
  <si>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</si>
  <si>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</si>
  <si>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</si>
  <si>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</si>
  <si>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</si>
  <si>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</si>
  <si>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</si>
  <si>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</si>
  <si>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</si>
  <si>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</si>
  <si>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</si>
  <si>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</si>
  <si>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</si>
  <si>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</si>
  <si>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</si>
  <si>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</si>
  <si>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</si>
  <si>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</si>
  <si>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</si>
  <si>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</si>
  <si>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</si>
  <si>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</si>
  <si>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</si>
  <si>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</si>
  <si>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</si>
  <si>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</si>
  <si>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</si>
  <si>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</si>
  <si>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</si>
  <si>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</si>
  <si>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</si>
  <si>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</si>
  <si>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</si>
  <si>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</si>
  <si>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</si>
  <si>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</si>
  <si>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</si>
  <si>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</si>
  <si>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</si>
  <si>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</si>
  <si>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</si>
  <si>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</si>
  <si>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</si>
  <si>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</si>
  <si>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</si>
  <si>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</si>
  <si>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</si>
  <si>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</si>
  <si>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</si>
  <si>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</si>
  <si>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</si>
  <si>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</si>
  <si>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</si>
  <si>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</si>
  <si>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</si>
  <si>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</si>
  <si>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</si>
  <si>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</si>
  <si>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</si>
  <si>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</si>
  <si>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</si>
  <si>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</si>
  <si>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</si>
  <si>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</si>
  <si>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</si>
  <si>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</si>
  <si>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</si>
  <si>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</si>
  <si>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</si>
  <si>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</si>
  <si>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</si>
  <si>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</si>
  <si>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</si>
  <si>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</si>
  <si>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</si>
  <si>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</si>
  <si>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</si>
  <si>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</si>
  <si>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</si>
  <si>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</si>
  <si>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</si>
  <si>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</si>
  <si>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</si>
  <si>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</si>
  <si>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</si>
  <si>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</si>
  <si>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</si>
  <si>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</si>
  <si>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</si>
  <si>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</si>
  <si>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</si>
  <si>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</si>
  <si>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</si>
  <si>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</si>
  <si>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</si>
  <si>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</si>
  <si>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</si>
  <si>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</si>
  <si>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</si>
  <si>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</si>
  <si>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</si>
  <si>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</si>
  <si>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</si>
  <si>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</si>
  <si>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</si>
  <si>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</si>
  <si>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</si>
  <si>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</si>
  <si>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</si>
  <si>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</si>
  <si>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</si>
  <si>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</si>
  <si>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</si>
  <si>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</si>
  <si>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</si>
  <si>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</si>
  <si>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</si>
  <si>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</si>
  <si>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</si>
  <si>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</si>
  <si>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</si>
  <si>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</si>
  <si>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</si>
  <si>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</si>
  <si>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</si>
  <si>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</si>
  <si>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</si>
  <si>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</si>
  <si>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</si>
  <si>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</si>
  <si>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</si>
  <si>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</si>
  <si>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</si>
  <si>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</si>
  <si>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</si>
  <si>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</si>
  <si>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</si>
  <si>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</si>
  <si>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</si>
  <si>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</si>
  <si>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</si>
  <si>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</si>
  <si>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</si>
  <si>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</si>
  <si>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</si>
  <si>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</si>
  <si>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</si>
  <si>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</si>
  <si>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</si>
  <si>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</si>
  <si>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</si>
  <si>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</si>
  <si>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</si>
  <si>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</si>
  <si>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</si>
  <si>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</si>
  <si>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</si>
  <si>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</si>
  <si>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</si>
  <si>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</si>
  <si>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</si>
  <si>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</si>
  <si>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</si>
  <si>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</si>
  <si>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</si>
  <si>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</si>
  <si>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</si>
  <si>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</si>
  <si>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</si>
  <si>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</si>
  <si>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</si>
  <si>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</si>
  <si>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</si>
  <si>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</si>
  <si>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</si>
  <si>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</si>
  <si>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</si>
  <si>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</si>
  <si>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</si>
  <si>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</si>
  <si>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</si>
  <si>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</si>
  <si>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</si>
  <si>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</si>
  <si>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</si>
  <si>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</si>
  <si>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</si>
  <si>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</si>
  <si>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</si>
  <si>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</si>
  <si>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</si>
  <si>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</si>
  <si>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</si>
  <si>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</si>
  <si>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</si>
  <si>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</si>
  <si>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</si>
  <si>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</si>
  <si>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</si>
  <si>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</si>
  <si>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</si>
  <si>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</si>
  <si>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</si>
  <si>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</si>
  <si>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</si>
  <si>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</si>
  <si>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</si>
  <si>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</si>
  <si>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</si>
  <si>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</si>
  <si>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</si>
  <si>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</si>
  <si>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</si>
  <si>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</si>
  <si>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</si>
  <si>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</si>
  <si>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</si>
  <si>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</si>
  <si>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</si>
  <si>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</si>
  <si>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</si>
  <si>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</si>
  <si>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</si>
  <si>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</si>
  <si>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</si>
  <si>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</si>
  <si>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</si>
  <si>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</si>
  <si>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</si>
  <si>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</si>
  <si>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</si>
  <si>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</si>
  <si>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</si>
  <si>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</si>
  <si>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</si>
  <si>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</si>
  <si>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</si>
  <si>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</si>
  <si>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</si>
  <si>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</si>
  <si>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</si>
  <si>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</si>
  <si>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</si>
  <si>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</si>
  <si>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</si>
  <si>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</si>
  <si>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</si>
  <si>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</si>
  <si>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</si>
  <si>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</si>
  <si>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</si>
  <si>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</si>
  <si>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</si>
  <si>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</si>
  <si>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</si>
  <si>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</si>
  <si>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</si>
  <si>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</si>
  <si>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</si>
  <si>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</si>
  <si>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</si>
  <si>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</si>
  <si>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</si>
  <si>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</si>
  <si>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</si>
  <si>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</si>
  <si>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</si>
  <si>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</si>
  <si>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</si>
  <si>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</si>
  <si>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</si>
  <si>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</si>
  <si>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</si>
  <si>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</si>
  <si>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</si>
  <si>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</si>
  <si>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</si>
  <si>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</si>
  <si>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</si>
  <si>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</si>
  <si>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</si>
  <si>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</si>
  <si>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</si>
  <si>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</si>
  <si>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</si>
  <si>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</si>
  <si>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</si>
  <si>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</si>
  <si>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</si>
  <si>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</si>
  <si>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</si>
  <si>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</si>
  <si>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</si>
  <si>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</si>
  <si>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</si>
  <si>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</si>
  <si>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</si>
  <si>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</si>
  <si>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</si>
  <si>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</si>
  <si>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</si>
  <si>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</si>
  <si>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</si>
  <si>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</si>
  <si>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</si>
  <si>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</si>
  <si>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</si>
  <si>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</si>
  <si>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</si>
  <si>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</si>
  <si>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</si>
  <si>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</si>
  <si>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</si>
  <si>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</si>
  <si>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</si>
  <si>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</si>
  <si>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</si>
  <si>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</si>
  <si>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</si>
  <si>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</si>
  <si>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</si>
  <si>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</si>
  <si>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</si>
  <si>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</si>
  <si>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</si>
  <si>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</si>
  <si>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</si>
  <si>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</si>
  <si>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</si>
  <si>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</si>
  <si>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</si>
  <si>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</si>
  <si>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</si>
  <si>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</si>
  <si>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</si>
  <si>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</si>
  <si>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</si>
  <si>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</si>
  <si>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</si>
  <si>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</si>
  <si>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</si>
  <si>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</si>
  <si>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</si>
  <si>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</si>
  <si>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</si>
  <si>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</si>
  <si>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</si>
  <si>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</si>
  <si>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</si>
  <si>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</si>
  <si>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</si>
  <si>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</si>
  <si>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</si>
  <si>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</si>
  <si>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</si>
  <si>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</si>
  <si>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</si>
  <si>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</si>
  <si>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</si>
  <si>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</si>
  <si>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</si>
  <si>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</si>
  <si>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</si>
  <si>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</si>
  <si>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</si>
  <si>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</si>
  <si>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</si>
  <si>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</si>
  <si>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</si>
  <si>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</si>
  <si>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</si>
  <si>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</si>
  <si>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</si>
  <si>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</si>
  <si>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</si>
  <si>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</si>
  <si>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</si>
  <si>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</si>
  <si>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</si>
  <si>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</si>
  <si>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</si>
  <si>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</si>
  <si>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</si>
  <si>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</si>
  <si>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</si>
  <si>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</si>
  <si>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</si>
  <si>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</si>
  <si>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</si>
  <si>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</si>
  <si>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</si>
  <si>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</si>
  <si>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</si>
  <si>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</si>
  <si>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</si>
  <si>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</si>
  <si>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</si>
  <si>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</si>
  <si>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</si>
  <si>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</si>
  <si>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</si>
  <si>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</si>
  <si>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</si>
  <si>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</si>
  <si>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</si>
  <si>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</si>
  <si>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</si>
  <si>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</si>
  <si>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</si>
  <si>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</si>
  <si>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</si>
  <si>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</si>
  <si>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</si>
  <si>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</si>
  <si>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</si>
  <si>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</si>
  <si>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</si>
  <si>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</si>
  <si>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</si>
  <si>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</si>
  <si>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</si>
  <si>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</si>
  <si>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</si>
  <si>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</si>
  <si>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</si>
  <si>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</si>
  <si>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</si>
  <si>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</si>
  <si>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</si>
  <si>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</si>
  <si>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</si>
  <si>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</si>
  <si>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</si>
  <si>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</si>
  <si>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</si>
  <si>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</si>
  <si>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</si>
  <si>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</si>
  <si>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</si>
  <si>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</si>
  <si>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</si>
  <si>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</si>
  <si>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</si>
  <si>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</si>
  <si>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</si>
  <si>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</si>
  <si>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</si>
  <si>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</si>
  <si>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</si>
  <si>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</si>
  <si>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</si>
  <si>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</si>
  <si>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</si>
  <si>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</si>
  <si>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</si>
  <si>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</si>
  <si>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</si>
  <si>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</si>
  <si>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</si>
  <si>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</si>
  <si>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</si>
  <si>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</si>
  <si>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</si>
  <si>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</si>
  <si>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</si>
  <si>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</si>
  <si>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</si>
  <si>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</si>
  <si>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</si>
  <si>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</si>
  <si>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</si>
  <si>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</si>
  <si>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</si>
  <si>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</si>
  <si>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</si>
  <si>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</si>
  <si>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</si>
  <si>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</si>
  <si>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</si>
  <si>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</si>
  <si>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</si>
  <si>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</si>
  <si>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</si>
  <si>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</si>
  <si>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</si>
  <si>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</si>
  <si>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</si>
  <si>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</si>
  <si>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</si>
  <si>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</si>
  <si>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</si>
  <si>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</si>
  <si>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</si>
  <si>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</si>
  <si>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</si>
  <si>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</si>
  <si>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</si>
  <si>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</si>
  <si>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</si>
  <si>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</si>
  <si>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</si>
  <si>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</si>
  <si>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</si>
  <si>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</si>
  <si>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</si>
  <si>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</si>
  <si>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</si>
  <si>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</si>
  <si>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</si>
  <si>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</si>
  <si>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</si>
  <si>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</si>
  <si>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</si>
  <si>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</si>
  <si>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</si>
  <si>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</si>
  <si>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</si>
  <si>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</si>
  <si>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</si>
  <si>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</si>
  <si>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</si>
  <si>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</si>
  <si>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</si>
  <si>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</si>
  <si>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</si>
  <si>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</si>
  <si>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</si>
  <si>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</si>
  <si>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</si>
  <si>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</si>
  <si>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</si>
  <si>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</si>
  <si>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</si>
  <si>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</si>
  <si>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</si>
  <si>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</si>
  <si>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</si>
  <si>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</si>
  <si>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</si>
  <si>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</si>
  <si>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</si>
  <si>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</si>
  <si>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</si>
  <si>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</si>
  <si>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</si>
  <si>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</si>
  <si>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</si>
  <si>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</si>
  <si>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</si>
  <si>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</si>
  <si>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</si>
  <si>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</si>
  <si>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</si>
  <si>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</si>
  <si>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</si>
  <si>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</si>
  <si>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</si>
  <si>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</si>
  <si>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</si>
  <si>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</si>
  <si>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</si>
  <si>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</si>
  <si>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</si>
  <si>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</si>
  <si>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</si>
  <si>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</si>
  <si>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</si>
  <si>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</si>
  <si>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</si>
  <si>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</si>
  <si>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</si>
  <si>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</si>
  <si>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</si>
  <si>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</si>
  <si>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</si>
  <si>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</si>
  <si>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</si>
  <si>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</si>
  <si>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</si>
  <si>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</si>
  <si>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</si>
  <si>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</si>
  <si>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</si>
  <si>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</si>
  <si>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</si>
  <si>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</si>
  <si>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</si>
  <si>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</si>
  <si>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</si>
  <si>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</si>
  <si>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</si>
  <si>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</si>
  <si>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</si>
  <si>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</si>
  <si>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</si>
  <si>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</si>
  <si>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</si>
  <si>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</si>
  <si>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</si>
  <si>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</si>
  <si>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</si>
  <si>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</si>
  <si>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</si>
  <si>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</si>
  <si>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</si>
  <si>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</si>
  <si>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</si>
  <si>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</si>
  <si>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</si>
  <si>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</si>
  <si>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</si>
  <si>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</si>
  <si>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</si>
  <si>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</si>
  <si>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</si>
  <si>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</si>
  <si>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</si>
  <si>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</si>
  <si>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</si>
  <si>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</si>
  <si>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</si>
  <si>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</si>
  <si>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</si>
  <si>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</si>
  <si>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</si>
  <si>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</si>
  <si>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</si>
  <si>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</si>
  <si>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</si>
  <si>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</si>
  <si>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</si>
  <si>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</si>
  <si>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</si>
  <si>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</si>
  <si>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</si>
  <si>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</si>
  <si>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</si>
  <si>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</si>
  <si>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</si>
  <si>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</si>
  <si>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</si>
  <si>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</si>
  <si>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</si>
  <si>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</si>
  <si>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</si>
  <si>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</si>
  <si>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</si>
  <si>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</si>
  <si>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</si>
  <si>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</si>
  <si>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</si>
  <si>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</si>
  <si>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</si>
  <si>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</si>
  <si>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</si>
  <si>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</si>
  <si>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</si>
  <si>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</si>
  <si>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</si>
  <si>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</si>
  <si>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</si>
  <si>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</si>
  <si>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</si>
  <si>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</si>
  <si>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</si>
  <si>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</si>
  <si>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</si>
  <si>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</si>
  <si>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</si>
  <si>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</si>
  <si>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</si>
  <si>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</si>
  <si>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</si>
  <si>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</si>
  <si>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</si>
  <si>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</si>
  <si>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</si>
  <si>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</si>
  <si>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</si>
  <si>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</si>
  <si>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</si>
  <si>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</si>
  <si>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</si>
  <si>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</si>
  <si>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</si>
  <si>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</si>
  <si>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</si>
  <si>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</si>
  <si>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</si>
  <si>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</si>
  <si>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</si>
  <si>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</si>
  <si>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</si>
  <si>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</si>
  <si>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</si>
  <si>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</si>
  <si>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</si>
  <si>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</si>
  <si>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</si>
  <si>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</si>
  <si>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</si>
  <si>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</si>
  <si>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</si>
  <si>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</si>
  <si>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</si>
  <si>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</si>
  <si>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</si>
  <si>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</si>
  <si>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</si>
  <si>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</si>
  <si>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</si>
  <si>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</si>
  <si>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</si>
  <si>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</si>
  <si>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</si>
  <si>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</si>
  <si>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</si>
  <si>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</si>
  <si>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</si>
  <si>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</si>
  <si>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</si>
  <si>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</si>
  <si>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</si>
  <si>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</si>
  <si>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</si>
  <si>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</si>
  <si>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</si>
  <si>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</si>
  <si>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</si>
  <si>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</si>
  <si>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</si>
  <si>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</si>
  <si>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</si>
  <si>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</si>
  <si>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</si>
  <si>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</si>
  <si>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</si>
  <si>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</si>
  <si>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</si>
  <si>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</si>
  <si>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</si>
  <si>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</si>
  <si>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</si>
  <si>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</si>
  <si>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</si>
  <si>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</si>
  <si>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</si>
  <si>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</si>
  <si>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</si>
  <si>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</si>
  <si>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</si>
  <si>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</si>
  <si>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</si>
  <si>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</si>
  <si>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</si>
  <si>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</si>
  <si>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</si>
  <si>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</si>
  <si>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</si>
  <si>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</si>
  <si>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</si>
  <si>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</si>
  <si>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</si>
  <si>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</si>
  <si>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</si>
  <si>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</si>
  <si>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</si>
  <si>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</si>
  <si>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</si>
  <si>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</si>
  <si>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</si>
  <si>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</si>
  <si>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</si>
  <si>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</si>
  <si>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</si>
  <si>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</si>
  <si>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</si>
  <si>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</si>
  <si>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</si>
  <si>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</si>
  <si>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</si>
  <si>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</si>
  <si>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</si>
  <si>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</si>
  <si>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</si>
  <si>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</si>
  <si>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</si>
  <si>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</si>
  <si>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</si>
  <si>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</si>
  <si>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</si>
  <si>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</si>
  <si>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</si>
  <si>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</si>
  <si>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</si>
  <si>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</si>
  <si>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</si>
  <si>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</si>
  <si>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</si>
  <si>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</si>
  <si>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</si>
  <si>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</si>
  <si>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</si>
  <si>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</si>
  <si>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</si>
  <si>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</si>
  <si>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</si>
  <si>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</si>
  <si>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</si>
  <si>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</si>
  <si>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</si>
  <si>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</si>
  <si>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</si>
  <si>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</si>
  <si>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</si>
  <si>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</si>
  <si>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</si>
  <si>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</si>
  <si>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</si>
  <si>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</si>
  <si>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</si>
  <si>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</si>
  <si>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</si>
  <si>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</si>
  <si>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</si>
  <si>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</si>
  <si>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</si>
  <si>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</si>
  <si>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</si>
  <si>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</si>
  <si>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</si>
  <si>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</si>
  <si>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</si>
  <si>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</si>
  <si>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</si>
  <si>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</si>
  <si>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</si>
  <si>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</si>
  <si>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</si>
  <si>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</si>
  <si>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</si>
  <si>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</si>
  <si>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</si>
  <si>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</si>
  <si>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</si>
  <si>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</si>
  <si>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</si>
  <si>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</si>
  <si>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</si>
  <si>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</si>
  <si>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</si>
  <si>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</si>
  <si>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</si>
  <si>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</si>
  <si>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</si>
  <si>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</si>
  <si>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</si>
  <si>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</si>
  <si>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</si>
  <si>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</si>
  <si>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</si>
  <si>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</si>
  <si>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</si>
  <si>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</si>
  <si>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</si>
  <si>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</si>
  <si>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</si>
  <si>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</si>
  <si>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</si>
  <si>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</si>
  <si>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</si>
  <si>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</si>
  <si>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</si>
  <si>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</si>
  <si>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</si>
  <si>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</si>
  <si>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</si>
  <si>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</si>
  <si>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</si>
  <si>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</si>
  <si>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</si>
  <si>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</si>
  <si>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</si>
  <si>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</si>
  <si>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</si>
  <si>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</si>
  <si>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</si>
  <si>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</si>
  <si>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</si>
  <si>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</si>
  <si>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</si>
  <si>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</si>
  <si>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</si>
  <si>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</si>
  <si>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</si>
  <si>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</si>
  <si>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</si>
  <si>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</si>
  <si>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</si>
  <si>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</si>
  <si>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</si>
  <si>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</si>
  <si>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</si>
  <si>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</si>
  <si>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</si>
  <si>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</si>
  <si>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</si>
  <si>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</si>
  <si>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</si>
  <si>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</si>
  <si>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</si>
  <si>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</si>
  <si>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</si>
  <si>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</si>
  <si>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</si>
  <si>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</si>
  <si>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</si>
  <si>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</si>
  <si>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</si>
  <si>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</si>
  <si>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</si>
  <si>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</si>
  <si>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</si>
  <si>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</si>
  <si>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</si>
  <si>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</si>
  <si>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</si>
  <si>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</si>
  <si>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</si>
  <si>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</si>
  <si>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</si>
  <si>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</si>
  <si>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</si>
  <si>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</si>
  <si>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</si>
  <si>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</si>
  <si>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</si>
  <si>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</si>
  <si>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</si>
  <si>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</si>
  <si>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</si>
  <si>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</si>
  <si>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</si>
  <si>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</si>
  <si>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</si>
  <si>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</si>
  <si>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</si>
  <si>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</si>
  <si>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</si>
  <si>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</si>
  <si>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</si>
  <si>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</si>
  <si>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</si>
  <si>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</si>
  <si>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</si>
  <si>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</si>
  <si>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</si>
  <si>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</si>
  <si>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</si>
  <si>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</si>
  <si>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</si>
  <si>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</si>
  <si>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</si>
  <si>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</si>
  <si>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</si>
  <si>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</si>
  <si>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</si>
  <si>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</si>
  <si>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</si>
  <si>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</si>
  <si>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</si>
  <si>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</si>
  <si>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</si>
  <si>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</si>
  <si>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</si>
  <si>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</si>
  <si>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</si>
  <si>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</si>
  <si>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</si>
  <si>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</si>
  <si>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</si>
  <si>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</si>
  <si>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</si>
  <si>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</si>
  <si>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</si>
  <si>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</si>
  <si>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</si>
  <si>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</si>
  <si>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</si>
  <si>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</si>
  <si>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</si>
  <si>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</si>
  <si>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</si>
  <si>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</si>
  <si>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</si>
  <si>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</si>
  <si>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</si>
  <si>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</si>
  <si>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</si>
  <si>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</si>
  <si>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</si>
  <si>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</si>
  <si>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</si>
  <si>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</si>
  <si>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</si>
  <si>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</si>
  <si>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</si>
  <si>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</si>
  <si>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</si>
  <si>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</si>
  <si>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</si>
  <si>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</si>
  <si>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</si>
  <si>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</si>
  <si>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</si>
  <si>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</si>
  <si>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</si>
  <si>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</si>
  <si>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</si>
  <si>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</si>
  <si>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</si>
  <si>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</si>
  <si>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</si>
  <si>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</si>
  <si>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</si>
  <si>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</si>
  <si>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</si>
  <si>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</si>
  <si>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</si>
  <si>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</si>
  <si>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</si>
  <si>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</si>
  <si>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</si>
  <si>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</si>
  <si>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</si>
  <si>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</si>
  <si>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</si>
  <si>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</si>
  <si>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</si>
  <si>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</si>
  <si>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</si>
  <si>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</si>
  <si>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</si>
  <si>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</si>
  <si>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</si>
  <si>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</si>
  <si>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</si>
  <si>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</si>
  <si>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</si>
  <si>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</si>
  <si>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</si>
  <si>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</si>
  <si>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</si>
  <si>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</si>
  <si>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</si>
  <si>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</si>
  <si>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</si>
  <si>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</si>
  <si>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</si>
  <si>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</si>
  <si>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</si>
  <si>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</si>
  <si>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</si>
  <si>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</si>
  <si>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</si>
  <si>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</si>
  <si>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</si>
  <si>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</si>
  <si>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</si>
  <si>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</si>
  <si>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</si>
  <si>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</si>
  <si>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</si>
  <si>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</si>
  <si>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</si>
  <si>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</si>
  <si>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</si>
  <si>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</si>
  <si>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</si>
  <si>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</si>
  <si>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</si>
  <si>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</si>
  <si>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</si>
  <si>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</si>
  <si>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</si>
  <si>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</si>
  <si>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</si>
  <si>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</si>
  <si>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</si>
  <si>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</si>
  <si>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</si>
  <si>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</si>
  <si>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</si>
  <si>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</si>
  <si>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</si>
  <si>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</si>
  <si>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</si>
  <si>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</si>
  <si>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</si>
  <si>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</si>
  <si>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</si>
  <si>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</si>
  <si>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</si>
  <si>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</si>
  <si>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</si>
  <si>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</si>
  <si>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</si>
  <si>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</si>
  <si>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</si>
  <si>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</si>
  <si>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</si>
  <si>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</si>
  <si>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</si>
  <si>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</si>
  <si>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</si>
  <si>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</si>
  <si>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</si>
  <si>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</si>
  <si>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</si>
  <si>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</si>
  <si>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</si>
  <si>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</si>
  <si>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</si>
  <si>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</si>
  <si>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</si>
  <si>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</si>
  <si>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</si>
  <si>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</si>
  <si>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</si>
  <si>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</si>
  <si>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</si>
  <si>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</si>
  <si>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</si>
  <si>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</si>
  <si>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</si>
  <si>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</si>
  <si>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</si>
  <si>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</si>
  <si>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</si>
  <si>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</si>
  <si>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</si>
  <si>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</si>
  <si>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</si>
  <si>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</si>
  <si>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</si>
  <si>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</si>
  <si>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</si>
  <si>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</si>
  <si>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</si>
  <si>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</si>
  <si>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</si>
  <si>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</si>
  <si>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</si>
  <si>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</si>
  <si>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</si>
  <si>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</si>
  <si>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</si>
  <si>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</si>
  <si>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</si>
  <si>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</si>
  <si>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</si>
  <si>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</si>
  <si>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</si>
  <si>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</si>
  <si>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</si>
  <si>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</si>
  <si>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</si>
  <si>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</si>
  <si>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</si>
  <si>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</si>
  <si>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</si>
  <si>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</si>
  <si>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</si>
  <si>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</si>
  <si>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</si>
  <si>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</si>
  <si>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</si>
  <si>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</si>
  <si>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</si>
  <si>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</si>
  <si>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</si>
  <si>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</si>
  <si>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</si>
  <si>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</si>
  <si>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</si>
  <si>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</si>
  <si>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</si>
  <si>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</si>
  <si>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</si>
  <si>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</si>
  <si>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</si>
  <si>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</si>
  <si>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</si>
  <si>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</si>
  <si>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</si>
  <si>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</si>
  <si>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</si>
  <si>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</si>
  <si>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</si>
  <si>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</si>
  <si>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</si>
  <si>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</si>
  <si>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</si>
  <si>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</si>
  <si>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</si>
  <si>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</si>
  <si>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</si>
  <si>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</si>
  <si>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</si>
  <si>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</si>
  <si>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</si>
  <si>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</si>
  <si>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</si>
  <si>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</si>
  <si>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</si>
  <si>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</si>
  <si>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</si>
  <si>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</si>
  <si>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</si>
  <si>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</si>
  <si>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</si>
  <si>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</si>
  <si>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</si>
  <si>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</si>
  <si>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</si>
  <si>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</si>
  <si>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</si>
  <si>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</si>
  <si>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</si>
  <si>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</si>
  <si>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</si>
  <si>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</si>
  <si>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</si>
  <si>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</si>
  <si>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</si>
  <si>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</si>
  <si>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</si>
  <si>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</si>
  <si>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</si>
  <si>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</si>
  <si>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</si>
  <si>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</si>
  <si>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</si>
  <si>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</si>
  <si>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</si>
  <si>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</si>
  <si>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</si>
  <si>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</si>
  <si>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</si>
  <si>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</si>
  <si>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</si>
  <si>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</si>
  <si>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</si>
  <si>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</si>
  <si>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</si>
  <si>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</si>
  <si>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</si>
  <si>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</si>
  <si>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</si>
  <si>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</si>
  <si>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</si>
  <si>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</si>
  <si>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</si>
  <si>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</si>
  <si>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</si>
  <si>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</si>
  <si>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</si>
  <si>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</si>
  <si>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</si>
  <si>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</si>
  <si>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</si>
  <si>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</si>
  <si>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</si>
  <si>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</si>
  <si>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</si>
  <si>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</si>
  <si>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</si>
  <si>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</si>
  <si>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</si>
  <si>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</si>
  <si>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</si>
  <si>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</si>
  <si>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</si>
  <si>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</si>
  <si>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</si>
  <si>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</si>
  <si>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</si>
  <si>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</si>
  <si>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</si>
  <si>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</si>
  <si>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</si>
  <si>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</si>
  <si>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</si>
  <si>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</si>
  <si>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</si>
  <si>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</si>
  <si>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</si>
  <si>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</si>
  <si>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</si>
  <si>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</si>
  <si>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</si>
  <si>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</si>
  <si>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</si>
  <si>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</si>
  <si>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</si>
  <si>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</si>
  <si>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</si>
  <si>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</si>
  <si>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</si>
  <si>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</si>
  <si>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</si>
  <si>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</si>
  <si>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</si>
  <si>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</si>
  <si>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</si>
  <si>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</si>
  <si>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</si>
  <si>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</si>
  <si>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</si>
  <si>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</si>
  <si>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</si>
  <si>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</si>
  <si>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</si>
  <si>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</si>
  <si>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</si>
  <si>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</si>
  <si>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</si>
  <si>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</si>
  <si>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</si>
  <si>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</si>
  <si>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</si>
  <si>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</si>
  <si>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</si>
  <si>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</si>
  <si>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</si>
  <si>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</si>
  <si>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</si>
  <si>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</si>
  <si>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</si>
  <si>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</si>
  <si>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</si>
  <si>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</si>
  <si>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</si>
  <si>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</si>
  <si>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</si>
  <si>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</si>
  <si>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</si>
  <si>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</si>
  <si>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</si>
  <si>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</si>
  <si>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</si>
  <si>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</si>
  <si>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</si>
  <si>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</si>
  <si>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</si>
  <si>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</si>
  <si>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</si>
  <si>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</si>
  <si>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</si>
  <si>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</si>
  <si>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</si>
  <si>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</si>
  <si>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</si>
  <si>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</si>
  <si>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</si>
  <si>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</si>
  <si>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</si>
  <si>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</si>
  <si>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</si>
  <si>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</si>
  <si>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</si>
  <si>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</si>
  <si>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</si>
  <si>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</si>
  <si>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</si>
  <si>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</si>
  <si>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</si>
  <si>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</si>
  <si>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</si>
  <si>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</si>
  <si>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</si>
  <si>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</si>
  <si>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</si>
  <si>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</si>
  <si>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</si>
  <si>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</si>
  <si>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</si>
  <si>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</si>
  <si>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</si>
  <si>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</si>
  <si>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</si>
  <si>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</si>
  <si>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</si>
  <si>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</si>
  <si>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</si>
  <si>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</si>
  <si>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</si>
  <si>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</si>
  <si>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</si>
  <si>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</si>
  <si>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</si>
  <si>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</si>
  <si>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</si>
  <si>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</si>
  <si>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</si>
  <si>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</si>
  <si>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</si>
  <si>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</si>
  <si>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</si>
  <si>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</si>
  <si>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</si>
  <si>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</si>
  <si>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</si>
  <si>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</si>
  <si>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</si>
  <si>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</si>
  <si>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</si>
  <si>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</si>
  <si>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</si>
  <si>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</si>
  <si>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</si>
  <si>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</si>
  <si>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</si>
  <si>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</si>
  <si>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</si>
  <si>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</si>
  <si>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</si>
  <si>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</si>
  <si>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</si>
  <si>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</si>
  <si>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</si>
  <si>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</si>
  <si>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</si>
  <si>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</si>
  <si>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</si>
  <si>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</si>
  <si>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</si>
  <si>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</si>
  <si>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</si>
  <si>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</si>
  <si>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</si>
  <si>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</si>
  <si>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</si>
  <si>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</si>
  <si>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</si>
  <si>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</si>
  <si>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</si>
  <si>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</si>
  <si>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</si>
  <si>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</si>
  <si>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</si>
  <si>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</si>
  <si>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</si>
  <si>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</si>
  <si>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</si>
  <si>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</si>
  <si>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</si>
  <si>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</si>
  <si>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</si>
  <si>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</si>
  <si>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</si>
  <si>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</si>
  <si>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</si>
  <si>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</si>
  <si>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</si>
  <si>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</si>
  <si>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</si>
  <si>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</si>
  <si>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</si>
  <si>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</si>
  <si>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</si>
  <si>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</si>
  <si>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</si>
  <si>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</si>
  <si>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</si>
  <si>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</si>
  <si>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</si>
  <si>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</si>
  <si>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</si>
  <si>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</si>
  <si>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</si>
  <si>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</si>
  <si>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</si>
  <si>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</si>
  <si>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</si>
  <si>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</si>
  <si>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</si>
  <si>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</si>
  <si>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</si>
  <si>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</si>
  <si>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</si>
  <si>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</si>
  <si>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</si>
  <si>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</si>
  <si>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</si>
  <si>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</si>
  <si>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</si>
  <si>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</si>
  <si>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</si>
  <si>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</si>
  <si>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</si>
  <si>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</si>
  <si>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</si>
  <si>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</si>
  <si>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</si>
  <si>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</si>
  <si>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</si>
  <si>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</si>
  <si>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</si>
  <si>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</si>
  <si>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</si>
  <si>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</si>
  <si>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</si>
  <si>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</si>
  <si>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</si>
  <si>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</si>
  <si>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</si>
  <si>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</si>
  <si>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</si>
  <si>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</si>
  <si>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</si>
  <si>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</si>
  <si>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</si>
  <si>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</si>
  <si>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</si>
  <si>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</si>
  <si>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</si>
  <si>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</si>
  <si>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</si>
  <si>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</si>
  <si>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</si>
  <si>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</si>
  <si>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</si>
  <si>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</si>
  <si>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</si>
  <si>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</si>
  <si>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</si>
  <si>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</si>
  <si>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</si>
  <si>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</si>
  <si>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</si>
  <si>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</si>
  <si>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</si>
  <si>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</si>
  <si>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</si>
  <si>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</si>
  <si>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</si>
  <si>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</si>
  <si>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</si>
  <si>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</si>
  <si>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</si>
  <si>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</si>
  <si>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</si>
  <si>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</si>
  <si>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</si>
  <si>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</si>
  <si>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</si>
  <si>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</si>
  <si>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</si>
  <si>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</si>
  <si>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</si>
  <si>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</si>
  <si>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</si>
  <si>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</si>
  <si>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</si>
  <si>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</si>
  <si>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</si>
  <si>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</si>
  <si>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</si>
  <si>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</si>
  <si>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</si>
  <si>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</si>
  <si>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</si>
  <si>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</si>
  <si>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</si>
  <si>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</si>
  <si>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</si>
  <si>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</si>
  <si>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</si>
  <si>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</si>
  <si>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</si>
  <si>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</si>
  <si>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</si>
  <si>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</si>
  <si>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</si>
  <si>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</si>
  <si>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</si>
  <si>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</si>
  <si>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</si>
  <si>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</si>
  <si>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</si>
  <si>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</si>
  <si>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</si>
  <si>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</si>
  <si>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</si>
  <si>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</si>
  <si>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</si>
  <si>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</si>
  <si>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</si>
  <si>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</si>
  <si>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</si>
  <si>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</si>
  <si>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</si>
  <si>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</si>
  <si>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</si>
  <si>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</si>
  <si>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</si>
  <si>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</si>
  <si>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</si>
  <si>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</si>
  <si>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</si>
  <si>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</si>
  <si>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</si>
  <si>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</si>
  <si>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</si>
  <si>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</si>
  <si>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</si>
  <si>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</si>
  <si>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</si>
  <si>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</si>
  <si>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</si>
  <si>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</si>
  <si>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</si>
  <si>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</si>
  <si>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</si>
  <si>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</si>
  <si>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</si>
  <si>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</si>
  <si>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</si>
  <si>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</si>
  <si>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</si>
  <si>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</si>
  <si>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</si>
  <si>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</si>
  <si>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</si>
  <si>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</si>
  <si>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</si>
  <si>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</si>
  <si>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</si>
  <si>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</si>
  <si>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</si>
  <si>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</si>
  <si>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</si>
  <si>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</si>
  <si>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</si>
  <si>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</si>
  <si>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</si>
  <si>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</si>
  <si>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</si>
  <si>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</si>
  <si>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</si>
  <si>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</si>
  <si>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</si>
  <si>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</si>
  <si>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</si>
  <si>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</si>
  <si>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</si>
  <si>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</si>
  <si>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</si>
  <si>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</si>
  <si>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</si>
  <si>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</si>
  <si>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</si>
  <si>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</si>
  <si>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</si>
  <si>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</si>
  <si>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</si>
  <si>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</si>
  <si>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</si>
  <si>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</si>
  <si>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</si>
  <si>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</si>
  <si>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</si>
  <si>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</si>
  <si>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</si>
  <si>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</si>
  <si>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</si>
  <si>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</si>
  <si>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</si>
  <si>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</si>
  <si>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</si>
  <si>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</si>
  <si>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</si>
  <si>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</si>
  <si>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</si>
  <si>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</si>
  <si>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</si>
  <si>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</si>
  <si>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</si>
  <si>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</si>
  <si>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</si>
  <si>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</si>
  <si>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</si>
  <si>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</si>
  <si>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</si>
  <si>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</si>
  <si>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</si>
  <si>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</si>
  <si>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</si>
  <si>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</si>
  <si>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</si>
  <si>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</si>
  <si>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</si>
  <si>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</si>
  <si>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</si>
  <si>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</si>
  <si>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</si>
  <si>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</si>
  <si>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</si>
  <si>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</si>
  <si>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</si>
  <si>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</si>
  <si>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</si>
  <si>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</si>
  <si>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</si>
  <si>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</si>
  <si>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</si>
  <si>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</si>
  <si>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</si>
  <si>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</si>
  <si>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</si>
  <si>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</si>
  <si>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</si>
  <si>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</si>
  <si>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</si>
  <si>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</si>
  <si>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</si>
  <si>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</si>
  <si>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</si>
  <si>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</si>
  <si>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</si>
  <si>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</si>
  <si>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</si>
  <si>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</si>
  <si>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</si>
  <si>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</si>
  <si>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</si>
  <si>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</si>
  <si>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</si>
  <si>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</si>
  <si>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</si>
  <si>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</si>
  <si>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</si>
  <si>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</si>
  <si>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</si>
  <si>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</si>
  <si>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</si>
  <si>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</si>
  <si>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</si>
  <si>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</si>
  <si>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</si>
  <si>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</si>
  <si>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</si>
  <si>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</si>
  <si>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</si>
  <si>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</si>
  <si>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</si>
  <si>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</si>
  <si>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</si>
  <si>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</si>
  <si>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</si>
  <si>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</si>
  <si>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</si>
  <si>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</si>
  <si>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</si>
  <si>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</si>
  <si>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</si>
  <si>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</si>
  <si>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</si>
  <si>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</si>
  <si>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</si>
  <si>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</si>
  <si>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</si>
  <si>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</si>
  <si>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</si>
  <si>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</si>
  <si>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</si>
  <si>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</si>
  <si>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</si>
  <si>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</si>
  <si>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</si>
  <si>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</si>
  <si>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</si>
  <si>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</si>
  <si>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</si>
  <si>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</si>
  <si>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</si>
  <si>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</si>
  <si>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</si>
  <si>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</si>
  <si>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</si>
  <si>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</si>
  <si>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</si>
  <si>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</si>
  <si>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</si>
  <si>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</si>
  <si>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</si>
  <si>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</si>
  <si>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</si>
  <si>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</si>
  <si>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</si>
  <si>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</si>
  <si>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</si>
  <si>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</si>
  <si>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</si>
  <si>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</si>
  <si>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</si>
  <si>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</si>
  <si>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</si>
  <si>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</si>
  <si>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</si>
  <si>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</si>
  <si>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</si>
  <si>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</si>
  <si>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</si>
  <si>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</si>
  <si>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</si>
  <si>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</si>
  <si>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</si>
  <si>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</si>
  <si>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</si>
  <si>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</si>
  <si>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</si>
  <si>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</si>
  <si>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</si>
  <si>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</si>
  <si>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</si>
  <si>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</si>
  <si>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</si>
  <si>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</si>
  <si>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</si>
  <si>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</si>
  <si>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</si>
  <si>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</si>
  <si>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</si>
  <si>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</si>
  <si>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</si>
  <si>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</si>
  <si>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</si>
  <si>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</si>
  <si>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</si>
  <si>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</si>
  <si>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</si>
  <si>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</si>
  <si>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</si>
  <si>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</si>
  <si>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</si>
  <si>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</si>
  <si>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</si>
  <si>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</si>
  <si>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</si>
  <si>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</si>
  <si>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</si>
  <si>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</si>
  <si>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</si>
  <si>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</si>
  <si>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</si>
  <si>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</si>
  <si>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</si>
  <si>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</si>
  <si>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</si>
  <si>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</si>
  <si>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</si>
  <si>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</si>
  <si>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</si>
  <si>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</si>
  <si>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</si>
  <si>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</si>
  <si>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</si>
  <si>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</si>
  <si>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</si>
  <si>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</si>
  <si>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</si>
  <si>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</si>
  <si>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</si>
  <si>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</si>
  <si>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</si>
  <si>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</si>
  <si>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</si>
  <si>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</si>
  <si>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</si>
  <si>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</si>
  <si>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</si>
  <si>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</si>
  <si>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</si>
  <si>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</si>
  <si>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</si>
  <si>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</si>
  <si>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</si>
  <si>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</si>
  <si>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</si>
  <si>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</si>
  <si>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</si>
  <si>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</si>
  <si>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</si>
  <si>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</si>
  <si>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</si>
  <si>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</si>
  <si>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</si>
  <si>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</si>
  <si>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</si>
  <si>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</si>
  <si>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</si>
  <si>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</si>
  <si>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</si>
  <si>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</si>
  <si>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</si>
  <si>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</si>
  <si>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</si>
  <si>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</si>
  <si>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</si>
  <si>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</si>
  <si>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</si>
  <si>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</si>
  <si>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</si>
  <si>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</si>
  <si>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</si>
  <si>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</si>
  <si>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</si>
  <si>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</si>
  <si>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</si>
  <si>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</si>
  <si>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</si>
  <si>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</si>
  <si>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</si>
  <si>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</si>
  <si>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</si>
  <si>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</si>
  <si>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</si>
  <si>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</si>
  <si>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</si>
  <si>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</si>
  <si>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</si>
  <si>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</si>
  <si>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</si>
  <si>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</si>
  <si>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</si>
  <si>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</si>
  <si>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</si>
  <si>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</si>
  <si>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</si>
  <si>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</si>
  <si>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</si>
  <si>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</si>
  <si>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</si>
  <si>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</si>
  <si>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</si>
  <si>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</si>
  <si>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</si>
  <si>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</si>
  <si>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</si>
  <si>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</si>
  <si>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</si>
  <si>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</si>
  <si>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</si>
  <si>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</si>
  <si>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</si>
  <si>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</si>
  <si>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</si>
  <si>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</si>
  <si>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</si>
  <si>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</si>
  <si>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</si>
  <si>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</si>
  <si>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</si>
  <si>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</si>
  <si>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</si>
  <si>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</si>
  <si>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</si>
  <si>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</si>
  <si>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</si>
  <si>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</si>
  <si>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</si>
  <si>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</si>
  <si>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</si>
  <si>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</si>
  <si>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</si>
  <si>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</si>
  <si>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</si>
  <si>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</si>
  <si>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</si>
  <si>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</si>
  <si>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</si>
  <si>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</si>
  <si>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</si>
  <si>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</si>
  <si>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</si>
  <si>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</si>
  <si>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</si>
  <si>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</si>
  <si>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</si>
  <si>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</si>
  <si>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</si>
  <si>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</si>
  <si>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</si>
  <si>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</si>
  <si>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</si>
  <si>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</si>
  <si>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</si>
  <si>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</si>
  <si>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</si>
  <si>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</si>
  <si>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</si>
  <si>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</si>
  <si>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</si>
  <si>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</si>
  <si>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</si>
  <si>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</si>
  <si>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</si>
  <si>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</si>
  <si>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</si>
  <si>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</si>
  <si>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</si>
  <si>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</si>
  <si>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</si>
  <si>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</si>
  <si>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</si>
  <si>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</si>
  <si>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</si>
  <si>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</si>
  <si>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</si>
  <si>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</si>
  <si>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</si>
  <si>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</si>
  <si>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</si>
  <si>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</si>
  <si>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</si>
  <si>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</si>
  <si>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</si>
  <si>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</si>
  <si>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</si>
  <si>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</si>
  <si>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</si>
  <si>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</si>
  <si>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</si>
  <si>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</si>
  <si>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</si>
  <si>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</si>
  <si>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</si>
  <si>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</si>
  <si>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</si>
  <si>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</si>
  <si>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</si>
  <si>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</si>
  <si>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</si>
  <si>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</si>
  <si>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</si>
  <si>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</si>
  <si>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</si>
  <si>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</si>
  <si>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</si>
  <si>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</si>
  <si>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</si>
  <si>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</si>
  <si>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</si>
  <si>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</si>
  <si>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</si>
  <si>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</si>
  <si>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</si>
  <si>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</si>
  <si>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</si>
  <si>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</si>
  <si>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</si>
  <si>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</si>
  <si>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</si>
  <si>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</si>
  <si>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</si>
  <si>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</si>
  <si>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</si>
  <si>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</si>
  <si>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</si>
  <si>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</si>
  <si>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</si>
  <si>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</si>
  <si>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</si>
  <si>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</si>
  <si>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</si>
  <si>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</si>
  <si>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</si>
  <si>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</si>
  <si>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</si>
  <si>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</si>
  <si>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</si>
  <si>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</si>
  <si>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</si>
  <si>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</si>
  <si>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</si>
  <si>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</si>
  <si>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</si>
  <si>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</si>
  <si>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</si>
  <si>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</si>
  <si>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</si>
  <si>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</si>
  <si>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</si>
  <si>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</si>
  <si>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</si>
  <si>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</si>
  <si>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</si>
  <si>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</si>
  <si>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</si>
  <si>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</si>
  <si>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</si>
  <si>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</si>
  <si>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</si>
  <si>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</si>
  <si>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</si>
  <si>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</si>
  <si>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</si>
  <si>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</si>
  <si>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</si>
  <si>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</si>
  <si>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</si>
  <si>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</si>
  <si>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</si>
  <si>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</si>
  <si>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</si>
  <si>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</si>
  <si>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</si>
  <si>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</si>
  <si>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</si>
  <si>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</si>
  <si>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</si>
  <si>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</si>
  <si>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</si>
  <si>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</si>
  <si>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</si>
  <si>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</si>
  <si>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</si>
  <si>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</si>
  <si>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</si>
  <si>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</si>
  <si>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</si>
  <si>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</si>
  <si>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</si>
  <si>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</si>
  <si>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</si>
  <si>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</si>
  <si>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</si>
  <si>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</si>
  <si>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</si>
  <si>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</si>
  <si>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</si>
  <si>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</si>
  <si>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</si>
  <si>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</si>
  <si>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</si>
  <si>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</si>
  <si>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</si>
  <si>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</si>
  <si>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</si>
  <si>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</si>
  <si>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</si>
  <si>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</si>
  <si>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</si>
  <si>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</si>
  <si>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</si>
  <si>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</si>
  <si>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</si>
  <si>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</si>
  <si>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</si>
  <si>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</si>
  <si>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</si>
  <si>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</si>
  <si>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</si>
  <si>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</si>
  <si>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</si>
  <si>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</si>
  <si>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</si>
  <si>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</si>
  <si>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</si>
  <si>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</si>
  <si>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</si>
  <si>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</si>
  <si>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</si>
  <si>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</si>
  <si>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</si>
  <si>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</si>
  <si>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</si>
  <si>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</si>
  <si>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</si>
  <si>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</si>
  <si>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</si>
  <si>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</si>
  <si>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</si>
  <si>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</si>
  <si>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</si>
  <si>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</si>
  <si>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</si>
  <si>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</si>
  <si>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</si>
  <si>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</si>
  <si>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</si>
  <si>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</si>
  <si>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</si>
  <si>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</si>
  <si>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</si>
  <si>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</si>
  <si>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</si>
  <si>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</si>
  <si>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</si>
  <si>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</si>
  <si>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</si>
  <si>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</si>
  <si>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</si>
  <si>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</si>
  <si>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</si>
  <si>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</si>
  <si>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</si>
  <si>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</si>
  <si>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</si>
  <si>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</si>
  <si>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</si>
  <si>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</si>
  <si>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</si>
  <si>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</si>
  <si>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</si>
  <si>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</si>
  <si>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</si>
  <si>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</si>
  <si>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</si>
  <si>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</si>
  <si>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</si>
  <si>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</si>
  <si>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</si>
  <si>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</si>
  <si>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</si>
  <si>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</si>
  <si>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</si>
  <si>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</si>
  <si>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</si>
  <si>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</si>
  <si>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</si>
  <si>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</si>
  <si>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</si>
  <si>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</si>
  <si>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</si>
  <si>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</si>
  <si>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</si>
  <si>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</si>
  <si>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</si>
  <si>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</si>
  <si>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</si>
  <si>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</si>
  <si>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</si>
  <si>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</si>
  <si>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</si>
  <si>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</si>
  <si>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</si>
  <si>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</si>
  <si>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</si>
  <si>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</si>
  <si>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</si>
  <si>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</si>
  <si>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</si>
  <si>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</si>
  <si>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</si>
  <si>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</si>
  <si>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</si>
  <si>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</si>
  <si>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</si>
  <si>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</si>
  <si>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</si>
  <si>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</si>
  <si>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</si>
  <si>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</si>
  <si>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</si>
  <si>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</si>
  <si>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</si>
  <si>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</si>
  <si>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</si>
  <si>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</si>
  <si>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</si>
  <si>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</si>
  <si>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</si>
  <si>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</si>
  <si>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</si>
  <si>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</si>
  <si>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</si>
  <si>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</si>
  <si>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</si>
  <si>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</si>
  <si>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</si>
  <si>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</si>
  <si>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</si>
  <si>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</si>
  <si>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</si>
  <si>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</si>
  <si>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</si>
  <si>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</si>
  <si>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</si>
  <si>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</si>
  <si>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</si>
  <si>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</si>
  <si>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</si>
  <si>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</si>
  <si>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</si>
  <si>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</si>
  <si>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</si>
  <si>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</si>
  <si>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</si>
  <si>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</si>
  <si>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</si>
  <si>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</si>
  <si>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</si>
  <si>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</si>
  <si>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</si>
  <si>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</si>
  <si>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</si>
  <si>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</si>
  <si>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</si>
  <si>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</si>
  <si>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</si>
  <si>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</si>
  <si>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</si>
  <si>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</si>
  <si>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</si>
  <si>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</si>
  <si>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</si>
  <si>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</si>
  <si>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</si>
  <si>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</si>
  <si>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</si>
  <si>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</si>
  <si>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</si>
  <si>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</si>
  <si>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</si>
  <si>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</si>
  <si>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</si>
  <si>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</si>
  <si>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</si>
  <si>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</si>
  <si>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</si>
  <si>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</si>
  <si>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</si>
  <si>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</si>
  <si>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</si>
  <si>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</si>
  <si>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</si>
  <si>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</si>
  <si>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</si>
  <si>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</si>
  <si>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</si>
  <si>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</si>
  <si>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</si>
  <si>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</si>
  <si>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</si>
  <si>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</si>
  <si>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</si>
  <si>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</si>
  <si>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</si>
  <si>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</si>
  <si>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</si>
  <si>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</si>
  <si>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</si>
  <si>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</si>
  <si>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</si>
  <si>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</si>
  <si>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</si>
  <si>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</si>
  <si>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</si>
  <si>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</si>
  <si>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</si>
  <si>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</si>
  <si>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</si>
  <si>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</si>
  <si>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</si>
  <si>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</si>
  <si>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</si>
  <si>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</si>
  <si>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</si>
  <si>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</si>
  <si>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</si>
  <si>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</si>
  <si>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</si>
  <si>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</si>
  <si>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</si>
  <si>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</si>
  <si>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</si>
  <si>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</si>
  <si>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</si>
  <si>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</si>
  <si>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</si>
  <si>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</si>
  <si>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</si>
  <si>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</si>
  <si>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</si>
  <si>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</si>
  <si>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</si>
  <si>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</si>
  <si>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</si>
  <si>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</si>
  <si>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</si>
  <si>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</si>
  <si>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</si>
  <si>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</si>
  <si>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</si>
  <si>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</si>
  <si>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</si>
  <si>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</si>
  <si>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</si>
  <si>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</si>
  <si>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</si>
  <si>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</si>
  <si>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</si>
  <si>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</si>
  <si>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</si>
  <si>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</si>
  <si>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</si>
  <si>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</si>
  <si>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</si>
  <si>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</si>
  <si>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</si>
  <si>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</si>
  <si>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</si>
  <si>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</si>
  <si>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</si>
  <si>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</si>
  <si>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</si>
  <si>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</si>
  <si>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</si>
  <si>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</si>
  <si>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</si>
  <si>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</si>
  <si>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</si>
  <si>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</si>
  <si>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</si>
  <si>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</si>
  <si>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</si>
  <si>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</si>
  <si>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</si>
  <si>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</si>
  <si>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</si>
  <si>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</si>
  <si>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</si>
  <si>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</si>
  <si>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</si>
  <si>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</si>
  <si>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</si>
  <si>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</si>
  <si>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</si>
  <si>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</si>
  <si>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</si>
  <si>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</si>
  <si>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</si>
  <si>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</si>
  <si>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</si>
  <si>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</si>
  <si>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</si>
  <si>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</si>
  <si>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</si>
  <si>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</si>
  <si>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</si>
  <si>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</si>
  <si>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</si>
  <si>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</si>
  <si>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</si>
  <si>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</si>
  <si>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</si>
  <si>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</si>
  <si>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</si>
  <si>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</si>
  <si>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</si>
  <si>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</si>
  <si>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</si>
  <si>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</si>
  <si>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</si>
  <si>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</si>
  <si>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</si>
  <si>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</si>
  <si>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</si>
  <si>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</si>
  <si>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</si>
  <si>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</si>
  <si>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</si>
  <si>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</si>
  <si>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</si>
  <si>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</si>
  <si>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</si>
  <si>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</si>
  <si>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</si>
  <si>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</si>
  <si>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</si>
  <si>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</si>
  <si>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</si>
  <si>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</si>
  <si>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</si>
  <si>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</si>
  <si>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</si>
  <si>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</si>
  <si>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</si>
  <si>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</si>
  <si>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</si>
  <si>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</si>
  <si>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</si>
  <si>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</si>
  <si>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</si>
  <si>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</si>
  <si>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</si>
  <si>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</si>
  <si>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</si>
  <si>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</si>
  <si>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</si>
  <si>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</si>
  <si>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</si>
  <si>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</si>
  <si>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</si>
  <si>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</si>
  <si>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</si>
  <si>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</si>
  <si>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</si>
  <si>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</si>
  <si>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</si>
  <si>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</si>
  <si>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</si>
  <si>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</si>
  <si>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</si>
  <si>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</si>
  <si>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</si>
  <si>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</si>
  <si>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</si>
  <si>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</si>
  <si>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</si>
  <si>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</si>
  <si>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</si>
  <si>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</si>
  <si>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</si>
  <si>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</si>
  <si>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</si>
  <si>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</si>
  <si>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</si>
  <si>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</si>
  <si>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</si>
  <si>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</si>
  <si>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</si>
  <si>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</si>
  <si>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</si>
  <si>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</si>
  <si>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</si>
  <si>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</si>
  <si>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</si>
  <si>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</si>
  <si>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</si>
  <si>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</si>
  <si>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</si>
  <si>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</si>
  <si>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</si>
  <si>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</si>
  <si>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</si>
  <si>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</si>
  <si>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</si>
  <si>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</si>
  <si>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</si>
  <si>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</si>
  <si>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</si>
  <si>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</si>
  <si>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</si>
  <si>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</si>
  <si>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</si>
  <si>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</si>
  <si>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</si>
  <si>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</si>
  <si>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</si>
  <si>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</si>
  <si>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</si>
  <si>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</si>
  <si>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</si>
  <si>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</si>
  <si>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</si>
  <si>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</si>
  <si>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</si>
  <si>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</si>
  <si>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</si>
  <si>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</si>
  <si>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</si>
  <si>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</si>
  <si>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</si>
  <si>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</si>
  <si>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</si>
  <si>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</si>
  <si>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</si>
  <si>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</si>
  <si>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</si>
  <si>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</si>
  <si>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</si>
  <si>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</si>
  <si>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</si>
  <si>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</si>
  <si>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</si>
  <si>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</si>
  <si>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</si>
  <si>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</si>
  <si>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</si>
  <si>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</si>
  <si>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</si>
  <si>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</si>
  <si>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</si>
  <si>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</si>
  <si>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</si>
  <si>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</si>
  <si>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</si>
  <si>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</si>
  <si>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</si>
  <si>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</si>
  <si>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</si>
  <si>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</si>
  <si>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</si>
  <si>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</si>
  <si>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</si>
  <si>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</si>
  <si>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</si>
  <si>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</si>
  <si>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</si>
  <si>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</si>
  <si>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</si>
  <si>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</si>
  <si>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</si>
  <si>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</si>
  <si>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</si>
  <si>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</si>
  <si>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</si>
  <si>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</si>
  <si>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</si>
  <si>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</si>
  <si>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</si>
  <si>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</si>
  <si>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</si>
  <si>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</si>
  <si>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</si>
  <si>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</si>
  <si>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</si>
  <si>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</si>
  <si>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</si>
  <si>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</si>
  <si>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</si>
  <si>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</si>
  <si>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</si>
  <si>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</si>
  <si>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</si>
  <si>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</si>
  <si>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</si>
  <si>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</si>
  <si>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</si>
  <si>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</si>
  <si>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</si>
  <si>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</si>
  <si>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</si>
  <si>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</si>
  <si>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</si>
  <si>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</si>
  <si>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</si>
  <si>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</si>
  <si>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</si>
  <si>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</si>
  <si>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</si>
  <si>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</si>
  <si>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</si>
  <si>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</si>
  <si>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</si>
  <si>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</si>
  <si>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</si>
  <si>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</si>
  <si>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</si>
  <si>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</si>
  <si>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</si>
  <si>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</si>
  <si>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</si>
  <si>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</si>
  <si>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</si>
  <si>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</si>
  <si>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</si>
  <si>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</si>
  <si>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</si>
  <si>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</si>
  <si>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</si>
  <si>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</si>
  <si>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</si>
  <si>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</si>
  <si>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</si>
  <si>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</si>
  <si>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</si>
  <si>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</si>
  <si>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</si>
  <si>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</si>
  <si>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</si>
  <si>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</si>
  <si>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</si>
  <si>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</si>
  <si>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</si>
  <si>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</si>
  <si>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</si>
  <si>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</si>
  <si>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</si>
  <si>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</si>
  <si>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</si>
  <si>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</si>
  <si>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</si>
  <si>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</si>
  <si>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</si>
  <si>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</si>
  <si>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</si>
  <si>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</si>
  <si>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</si>
  <si>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</si>
  <si>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</si>
  <si>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</si>
  <si>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</si>
  <si>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</si>
  <si>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</si>
  <si>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</si>
  <si>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</si>
  <si>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</si>
  <si>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</si>
  <si>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</si>
  <si>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</si>
  <si>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</si>
  <si>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</si>
  <si>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</si>
  <si>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</si>
  <si>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</si>
  <si>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</si>
  <si>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</si>
  <si>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</si>
  <si>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</si>
  <si>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</si>
  <si>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</si>
  <si>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</si>
  <si>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</si>
  <si>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</si>
  <si>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</si>
  <si>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</si>
  <si>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</si>
  <si>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</si>
  <si>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</si>
  <si>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</si>
  <si>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</si>
  <si>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</si>
  <si>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</si>
  <si>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</si>
  <si>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</si>
  <si>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</si>
  <si>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</si>
  <si>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</si>
  <si>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</si>
  <si>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</si>
  <si>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</si>
  <si>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</si>
  <si>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</si>
  <si>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</si>
  <si>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</si>
  <si>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</si>
  <si>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</si>
  <si>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</si>
  <si>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</si>
  <si>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</si>
  <si>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</si>
  <si>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</si>
  <si>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</si>
  <si>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</si>
  <si>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</si>
  <si>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</si>
  <si>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</si>
  <si>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</si>
  <si>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</si>
  <si>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</si>
  <si>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</si>
  <si>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</si>
  <si>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</si>
  <si>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</si>
  <si>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</si>
  <si>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</si>
  <si>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</si>
  <si>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</si>
  <si>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</si>
  <si>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</si>
  <si>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</si>
  <si>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</si>
  <si>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</si>
  <si>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</si>
  <si>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</si>
  <si>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</si>
  <si>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</si>
  <si>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</si>
  <si>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</si>
  <si>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</si>
  <si>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</si>
  <si>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</si>
  <si>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</si>
  <si>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</si>
  <si>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</si>
  <si>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</si>
  <si>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</si>
  <si>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</si>
  <si>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</si>
  <si>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</si>
  <si>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</si>
  <si>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</si>
  <si>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</si>
  <si>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</si>
  <si>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</si>
  <si>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</si>
  <si>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</si>
  <si>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</si>
  <si>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</si>
  <si>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</si>
  <si>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</si>
  <si>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</si>
  <si>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</si>
  <si>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</si>
  <si>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</si>
  <si>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</si>
  <si>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</si>
  <si>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</si>
  <si>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</si>
  <si>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</si>
  <si>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</si>
  <si>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</si>
  <si>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</si>
  <si>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</si>
  <si>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</si>
  <si>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</si>
  <si>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</si>
  <si>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</si>
  <si>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</si>
  <si>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</si>
  <si>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</si>
  <si>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</si>
  <si>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</si>
  <si>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</si>
  <si>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</si>
  <si>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</si>
  <si>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</si>
  <si>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</si>
  <si>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</si>
  <si>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</si>
  <si>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</si>
  <si>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</si>
  <si>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</si>
  <si>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</si>
  <si>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</si>
  <si>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</si>
  <si>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</si>
  <si>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</si>
  <si>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</si>
  <si>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</si>
  <si>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</si>
  <si>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</si>
  <si>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</si>
  <si>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</si>
  <si>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</si>
  <si>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</si>
  <si>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</si>
  <si>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</si>
  <si>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</si>
  <si>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</si>
  <si>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</si>
  <si>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</si>
  <si>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</si>
  <si>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</si>
  <si>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</si>
  <si>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</si>
  <si>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</si>
  <si>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</si>
  <si>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</si>
  <si>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</si>
  <si>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</si>
  <si>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</si>
  <si>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</si>
  <si>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</si>
  <si>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</si>
  <si>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</si>
  <si>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</si>
  <si>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</si>
  <si>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</si>
  <si>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</si>
  <si>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</si>
  <si>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</si>
  <si>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</si>
  <si>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</si>
  <si>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</si>
  <si>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</si>
  <si>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</si>
  <si>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</si>
  <si>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</si>
  <si>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</si>
  <si>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</si>
  <si>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</si>
  <si>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</si>
  <si>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</si>
  <si>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</si>
  <si>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</si>
  <si>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</si>
  <si>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</si>
  <si>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</si>
  <si>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</si>
  <si>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</si>
  <si>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</si>
  <si>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</si>
  <si>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</si>
  <si>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</si>
  <si>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</si>
  <si>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</si>
  <si>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</si>
  <si>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</si>
  <si>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</si>
  <si>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</si>
  <si>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</si>
  <si>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</si>
  <si>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</si>
  <si>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</si>
  <si>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</si>
  <si>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</si>
  <si>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</si>
  <si>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</si>
  <si>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</si>
  <si>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</si>
  <si>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</si>
  <si>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</si>
  <si>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</si>
  <si>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</si>
  <si>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</si>
  <si>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</si>
  <si>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</si>
  <si>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</si>
  <si>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</si>
  <si>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</si>
  <si>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</si>
  <si>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</si>
  <si>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</si>
  <si>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</si>
  <si>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</si>
  <si>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</si>
  <si>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</si>
  <si>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</si>
  <si>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</si>
  <si>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</si>
  <si>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</si>
  <si>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</si>
  <si>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</si>
  <si>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</si>
  <si>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</si>
  <si>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</si>
  <si>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</si>
  <si>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</si>
  <si>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</si>
  <si>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</si>
  <si>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</si>
  <si>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</si>
  <si>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</si>
  <si>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</si>
  <si>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</si>
  <si>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</si>
  <si>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</si>
  <si>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</si>
  <si>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</si>
  <si>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</si>
  <si>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</si>
  <si>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</si>
  <si>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</si>
  <si>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</si>
  <si>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</si>
  <si>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</si>
  <si>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</si>
  <si>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</si>
  <si>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</si>
  <si>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</si>
  <si>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</si>
  <si>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</si>
  <si>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</si>
  <si>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</si>
  <si>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</si>
  <si>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</si>
  <si>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</si>
  <si>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</si>
  <si>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</si>
  <si>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</si>
  <si>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</si>
  <si>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</si>
  <si>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</si>
  <si>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</si>
  <si>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</si>
  <si>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</si>
  <si>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</si>
  <si>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</si>
  <si>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</si>
  <si>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</si>
  <si>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</si>
  <si>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</si>
  <si>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</si>
  <si>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</si>
  <si>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</si>
  <si>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</si>
  <si>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</si>
  <si>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</si>
  <si>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</si>
  <si>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</si>
  <si>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</si>
  <si>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</si>
  <si>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</si>
  <si>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</si>
  <si>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</si>
  <si>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</si>
  <si>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</si>
  <si>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</si>
  <si>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</si>
  <si>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</si>
  <si>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</si>
  <si>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</si>
  <si>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</si>
  <si>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</si>
  <si>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</si>
  <si>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</si>
  <si>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</si>
  <si>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</si>
  <si>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</si>
  <si>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</si>
  <si>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</si>
  <si>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</si>
  <si>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</si>
  <si>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</si>
  <si>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</si>
  <si>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</si>
  <si>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</si>
  <si>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</si>
  <si>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</si>
  <si>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</si>
  <si>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</si>
  <si>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</si>
  <si>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</si>
  <si>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</si>
  <si>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</si>
  <si>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</si>
  <si>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</si>
  <si>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</si>
  <si>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</si>
  <si>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</si>
  <si>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</si>
  <si>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</si>
  <si>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</si>
  <si>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</si>
  <si>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</si>
  <si>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</si>
  <si>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</si>
  <si>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</si>
  <si>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</si>
  <si>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</si>
  <si>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</si>
  <si>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</si>
  <si>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</si>
  <si>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</si>
  <si>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</si>
  <si>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</si>
  <si>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</si>
  <si>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</si>
  <si>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</si>
  <si>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</si>
  <si>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</si>
  <si>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</si>
  <si>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</si>
  <si>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</si>
  <si>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</si>
  <si>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</si>
  <si>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</si>
  <si>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</si>
  <si>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</si>
  <si>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</si>
  <si>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</si>
  <si>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</si>
  <si>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</si>
  <si>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</si>
  <si>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</si>
  <si>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</si>
  <si>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</si>
  <si>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</si>
  <si>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</si>
  <si>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</si>
  <si>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</si>
  <si>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</si>
  <si>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</si>
  <si>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</si>
  <si>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</si>
  <si>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</si>
  <si>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</si>
  <si>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</si>
  <si>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</si>
  <si>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</si>
  <si>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</si>
  <si>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</si>
  <si>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</si>
  <si>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</si>
  <si>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</si>
  <si>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</si>
  <si>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</si>
  <si>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</si>
  <si>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</si>
  <si>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</si>
  <si>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</si>
  <si>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</si>
  <si>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</si>
  <si>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</si>
  <si>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</si>
  <si>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</si>
  <si>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</si>
  <si>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</si>
  <si>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</si>
  <si>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</si>
  <si>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</si>
  <si>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</si>
  <si>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</si>
  <si>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</si>
  <si>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</si>
  <si>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</si>
  <si>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</si>
  <si>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</si>
  <si>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</si>
  <si>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</si>
  <si>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</si>
  <si>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</si>
  <si>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</si>
  <si>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</si>
  <si>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</si>
  <si>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</si>
  <si>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</si>
  <si>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</si>
  <si>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</si>
  <si>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</si>
  <si>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</si>
  <si>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</si>
  <si>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</si>
  <si>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</si>
  <si>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</si>
  <si>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</si>
  <si>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</si>
  <si>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</si>
  <si>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</si>
  <si>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</si>
  <si>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</si>
  <si>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</si>
  <si>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</si>
  <si>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</si>
  <si>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</si>
  <si>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</si>
  <si>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</si>
  <si>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</si>
  <si>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</si>
  <si>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</si>
  <si>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</si>
  <si>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</si>
  <si>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</si>
  <si>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</si>
  <si>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</si>
  <si>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</si>
  <si>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</si>
  <si>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</si>
  <si>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</si>
  <si>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</si>
  <si>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</si>
  <si>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</si>
  <si>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</si>
  <si>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</si>
  <si>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</si>
  <si>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</si>
  <si>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</si>
  <si>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</si>
  <si>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</si>
  <si>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</si>
  <si>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</si>
  <si>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</si>
  <si>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</si>
  <si>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</si>
  <si>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</si>
  <si>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</si>
  <si>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</si>
  <si>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</si>
  <si>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</si>
  <si>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</si>
  <si>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</si>
  <si>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</si>
  <si>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</si>
  <si>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</si>
  <si>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</si>
  <si>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</si>
  <si>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</si>
  <si>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</si>
  <si>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</si>
  <si>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</si>
  <si>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</si>
  <si>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</si>
  <si>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</si>
  <si>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</si>
  <si>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</si>
  <si>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</si>
  <si>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</si>
  <si>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</si>
  <si>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</si>
  <si>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</si>
  <si>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</si>
  <si>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</si>
  <si>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</si>
  <si>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</si>
  <si>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</si>
  <si>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</si>
  <si>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</si>
  <si>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</si>
  <si>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</si>
  <si>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</si>
  <si>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</si>
  <si>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</si>
  <si>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</si>
  <si>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</si>
  <si>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</si>
  <si>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</si>
  <si>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</si>
  <si>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</si>
  <si>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</si>
  <si>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</si>
  <si>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</si>
  <si>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</si>
  <si>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</si>
  <si>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</si>
  <si>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</si>
  <si>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</si>
  <si>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</si>
  <si>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</si>
  <si>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</si>
  <si>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</si>
  <si>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</si>
  <si>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</si>
  <si>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</si>
  <si>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</si>
  <si>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</si>
  <si>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</si>
  <si>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</si>
  <si>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</si>
  <si>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</si>
  <si>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</si>
  <si>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</si>
  <si>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</si>
  <si>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</si>
  <si>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</si>
  <si>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</si>
  <si>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</si>
  <si>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</si>
  <si>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</si>
  <si>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</si>
  <si>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</si>
  <si>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</si>
  <si>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</si>
  <si>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</si>
  <si>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</si>
  <si>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</si>
  <si>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</si>
  <si>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</si>
  <si>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</si>
  <si>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</si>
  <si>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</si>
  <si>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</si>
  <si>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</si>
  <si>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</si>
  <si>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</si>
  <si>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</si>
  <si>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</si>
  <si>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</si>
  <si>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</si>
  <si>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</si>
  <si>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</si>
  <si>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</si>
  <si>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</si>
  <si>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</si>
  <si>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</si>
  <si>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</si>
  <si>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</si>
  <si>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</si>
  <si>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</si>
  <si>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</si>
  <si>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</si>
  <si>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</si>
  <si>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</si>
  <si>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</si>
  <si>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</si>
  <si>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</si>
  <si>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</si>
  <si>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</si>
  <si>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</si>
  <si>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</si>
  <si>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</si>
  <si>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</si>
  <si>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</si>
  <si>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</si>
  <si>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</si>
  <si>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</si>
  <si>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</si>
  <si>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</si>
  <si>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</si>
  <si>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</si>
  <si>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</si>
  <si>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</si>
  <si>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</si>
  <si>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</si>
  <si>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</si>
  <si>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</si>
  <si>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</si>
  <si>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</si>
  <si>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</si>
  <si>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</si>
  <si>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</si>
  <si>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</si>
  <si>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</si>
  <si>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</si>
  <si>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</si>
  <si>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</si>
  <si>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</si>
  <si>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</si>
  <si>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</si>
  <si>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</si>
  <si>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</si>
  <si>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</si>
  <si>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</si>
  <si>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</si>
  <si>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</si>
  <si>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</si>
  <si>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</si>
  <si>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</si>
  <si>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</si>
  <si>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</si>
  <si>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</si>
  <si>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</si>
  <si>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</si>
  <si>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</si>
  <si>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</si>
  <si>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</si>
  <si>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</si>
  <si>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</si>
  <si>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</si>
  <si>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</si>
  <si>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</si>
  <si>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</si>
  <si>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</si>
  <si>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</si>
  <si>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</si>
  <si>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</si>
  <si>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</si>
  <si>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</si>
  <si>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</si>
  <si>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</si>
  <si>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</si>
  <si>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</si>
  <si>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</si>
  <si>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</si>
  <si>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</si>
  <si>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</si>
  <si>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</si>
  <si>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</si>
  <si>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</si>
  <si>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</si>
  <si>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</si>
  <si>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</si>
  <si>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</si>
  <si>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</si>
  <si>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</si>
  <si>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</si>
  <si>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</si>
  <si>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</si>
  <si>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</si>
  <si>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</si>
  <si>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</si>
  <si>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</si>
  <si>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</si>
  <si>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</si>
  <si>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</si>
  <si>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</si>
  <si>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</si>
  <si>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</si>
  <si>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</si>
  <si>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</si>
  <si>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</si>
  <si>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</si>
  <si>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</si>
  <si>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</si>
  <si>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</si>
  <si>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</si>
  <si>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</si>
  <si>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</si>
  <si>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</si>
  <si>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</si>
  <si>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</si>
  <si>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</si>
  <si>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</si>
  <si>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</si>
  <si>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</si>
  <si>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</si>
  <si>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</si>
  <si>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</si>
  <si>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</si>
  <si>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</si>
  <si>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</si>
  <si>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</si>
  <si>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</si>
  <si>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</si>
  <si>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</si>
  <si>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</si>
  <si>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</si>
  <si>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</si>
  <si>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</si>
  <si>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</si>
  <si>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</si>
  <si>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</si>
  <si>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</si>
  <si>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</si>
  <si>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</si>
  <si>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</si>
  <si>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</si>
  <si>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</si>
  <si>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</si>
  <si>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</si>
  <si>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</si>
  <si>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</si>
  <si>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</si>
  <si>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</si>
  <si>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</si>
  <si>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</si>
  <si>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</si>
  <si>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</si>
  <si>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</si>
  <si>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</si>
  <si>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</si>
  <si>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</si>
  <si>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</si>
  <si>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</si>
  <si>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</si>
  <si>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</si>
  <si>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</si>
  <si>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</si>
  <si>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</si>
  <si>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</si>
  <si>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</si>
  <si>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</si>
  <si>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</si>
  <si>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</si>
  <si>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</si>
  <si>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</si>
  <si>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</si>
  <si>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</si>
  <si>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</si>
  <si>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</si>
  <si>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</si>
  <si>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</si>
  <si>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</si>
  <si>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</si>
  <si>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</si>
  <si>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</si>
  <si>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</si>
  <si>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</si>
  <si>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</si>
  <si>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</si>
  <si>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</si>
  <si>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</si>
  <si>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</si>
  <si>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</si>
  <si>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</si>
  <si>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</si>
  <si>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</si>
  <si>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</si>
  <si>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</si>
  <si>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</si>
  <si>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</si>
  <si>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</si>
  <si>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</si>
  <si>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</si>
  <si>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</si>
  <si>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</si>
  <si>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</si>
  <si>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</si>
  <si>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</si>
  <si>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</si>
  <si>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</si>
  <si>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</si>
  <si>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</si>
  <si>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</si>
  <si>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</si>
  <si>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</si>
  <si>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</si>
  <si>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</si>
  <si>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</si>
  <si>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</si>
  <si>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</si>
  <si>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</si>
  <si>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</si>
  <si>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</si>
  <si>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</si>
  <si>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</si>
  <si>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</si>
  <si>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</si>
  <si>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</si>
  <si>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</si>
  <si>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</si>
  <si>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</si>
  <si>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</si>
  <si>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</si>
  <si>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</si>
  <si>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</si>
  <si>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</si>
  <si>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</si>
  <si>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</si>
  <si>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</si>
  <si>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</si>
  <si>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</si>
  <si>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</si>
  <si>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</si>
  <si>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</si>
  <si>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</si>
  <si>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</si>
  <si>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</si>
  <si>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</si>
  <si>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</si>
  <si>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</si>
  <si>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</si>
  <si>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</si>
  <si>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</si>
  <si>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</si>
  <si>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</si>
  <si>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</si>
  <si>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</si>
  <si>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</si>
  <si>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</si>
  <si>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</si>
  <si>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</si>
  <si>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</si>
  <si>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</si>
  <si>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</si>
  <si>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</si>
  <si>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</si>
  <si>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</si>
  <si>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</si>
  <si>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</si>
  <si>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</si>
  <si>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</si>
  <si>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</si>
  <si>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</si>
  <si>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</si>
  <si>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</si>
  <si>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</si>
  <si>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</si>
  <si>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</si>
  <si>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</si>
  <si>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</si>
  <si>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</si>
  <si>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</si>
  <si>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</si>
  <si>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</si>
  <si>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</si>
  <si>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</si>
  <si>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</si>
  <si>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</si>
  <si>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</si>
  <si>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</si>
  <si>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</si>
  <si>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</si>
  <si>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</si>
  <si>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</si>
  <si>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</si>
  <si>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</si>
  <si>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</si>
  <si>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</si>
  <si>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</si>
  <si>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</si>
  <si>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</si>
  <si>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</si>
  <si>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</si>
  <si>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</si>
  <si>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</si>
  <si>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</si>
  <si>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</si>
  <si>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</si>
  <si>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</si>
  <si>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</si>
  <si>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</si>
  <si>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</si>
  <si>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</si>
  <si>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</si>
  <si>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</si>
  <si>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</si>
  <si>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</si>
  <si>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</si>
  <si>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</si>
  <si>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</si>
  <si>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</si>
  <si>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</si>
  <si>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</si>
  <si>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</si>
  <si>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</si>
  <si>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</si>
  <si>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</si>
  <si>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</si>
  <si>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</si>
  <si>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</si>
  <si>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</si>
  <si>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</si>
  <si>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</si>
  <si>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</si>
  <si>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</si>
  <si>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</si>
  <si>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</si>
  <si>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</si>
  <si>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</si>
  <si>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</si>
  <si>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</si>
  <si>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</si>
  <si>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</si>
  <si>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</si>
  <si>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</si>
  <si>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</si>
  <si>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</si>
  <si>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</si>
  <si>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</si>
  <si>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</si>
  <si>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</si>
  <si>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</si>
  <si>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</si>
  <si>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</si>
  <si>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</si>
  <si>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</si>
  <si>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</si>
  <si>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</si>
  <si>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</si>
  <si>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</si>
  <si>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</si>
  <si>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</si>
  <si>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</si>
  <si>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</si>
  <si>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</si>
  <si>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</si>
  <si>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</si>
  <si>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</si>
  <si>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</si>
  <si>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</si>
  <si>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</si>
  <si>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</si>
  <si>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</si>
  <si>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</si>
  <si>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</si>
  <si>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</si>
  <si>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</si>
  <si>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</si>
  <si>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</si>
  <si>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</si>
  <si>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</si>
  <si>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</si>
  <si>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</si>
  <si>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</si>
  <si>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</si>
  <si>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</si>
  <si>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</si>
  <si>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</si>
  <si>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</si>
  <si>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</si>
  <si>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</si>
  <si>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</si>
  <si>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</si>
  <si>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</si>
  <si>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</si>
  <si>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</si>
  <si>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</si>
  <si>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</si>
  <si>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</si>
  <si>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</si>
  <si>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</si>
  <si>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</si>
  <si>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</si>
  <si>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</si>
  <si>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</si>
  <si>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</si>
  <si>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</si>
  <si>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</si>
  <si>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</si>
  <si>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</si>
  <si>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</si>
  <si>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</si>
  <si>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</si>
  <si>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</si>
  <si>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</si>
  <si>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</si>
  <si>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</si>
  <si>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</si>
  <si>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</si>
  <si>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</si>
  <si>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</si>
  <si>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</si>
  <si>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</si>
  <si>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</si>
  <si>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</si>
  <si>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</si>
  <si>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</si>
  <si>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</si>
  <si>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</si>
  <si>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</si>
  <si>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</si>
  <si>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</si>
  <si>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</si>
  <si>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</si>
  <si>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</si>
  <si>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</si>
  <si>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</si>
  <si>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</si>
  <si>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</si>
  <si>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</si>
  <si>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</si>
  <si>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</si>
  <si>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</si>
  <si>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</si>
  <si>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</si>
  <si>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</si>
  <si>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</si>
  <si>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</si>
  <si>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</si>
  <si>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</si>
  <si>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</si>
  <si>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</si>
  <si>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</si>
  <si>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</si>
  <si>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</si>
  <si>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</si>
  <si>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</si>
  <si>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</si>
  <si>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</si>
  <si>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</si>
  <si>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</si>
  <si>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</si>
  <si>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</si>
  <si>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</si>
  <si>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</si>
  <si>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</si>
  <si>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</si>
  <si>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</si>
  <si>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</si>
  <si>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</si>
  <si>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</si>
  <si>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</si>
  <si>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</si>
  <si>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</si>
  <si>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</si>
  <si>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</si>
  <si>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</si>
  <si>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</si>
  <si>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</si>
  <si>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</si>
  <si>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</si>
  <si>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</si>
  <si>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</si>
  <si>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</si>
  <si>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</si>
  <si>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</si>
  <si>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</si>
  <si>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</si>
  <si>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</si>
  <si>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</si>
  <si>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</si>
  <si>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</si>
  <si>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</si>
  <si>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</si>
  <si>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</si>
  <si>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</si>
  <si>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</si>
  <si>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</si>
  <si>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</si>
  <si>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</si>
  <si>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</si>
  <si>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</si>
  <si>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</si>
  <si>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</si>
  <si>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</si>
  <si>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</si>
  <si>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</si>
  <si>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</si>
  <si>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</si>
  <si>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</si>
  <si>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</si>
  <si>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</si>
  <si>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</si>
  <si>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</si>
  <si>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</si>
  <si>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</si>
  <si>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</si>
  <si>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</si>
  <si>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</si>
  <si>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</si>
  <si>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</si>
  <si>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</si>
  <si>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</si>
  <si>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</si>
  <si>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</si>
  <si>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</si>
  <si>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</si>
  <si>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</si>
  <si>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</si>
  <si>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</si>
  <si>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</si>
  <si>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</si>
  <si>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</si>
  <si>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</si>
  <si>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</si>
  <si>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</si>
  <si>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</si>
  <si>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</si>
  <si>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</si>
  <si>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</si>
  <si>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</si>
  <si>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</si>
  <si>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</si>
  <si>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</si>
  <si>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</si>
  <si>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</si>
  <si>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</si>
  <si>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</si>
  <si>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</si>
  <si>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</si>
  <si>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</si>
  <si>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</si>
  <si>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</si>
  <si>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</si>
  <si>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</si>
  <si>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</si>
  <si>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</si>
  <si>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</si>
  <si>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</si>
  <si>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</si>
  <si>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</si>
  <si>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</si>
  <si>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</si>
  <si>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</si>
  <si>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</si>
  <si>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</si>
  <si>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</si>
  <si>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</si>
  <si>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</si>
  <si>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</si>
  <si>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</si>
  <si>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</si>
  <si>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</si>
  <si>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</si>
  <si>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</si>
  <si>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</si>
  <si>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</si>
  <si>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</si>
  <si>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</si>
  <si>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</si>
  <si>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</si>
  <si>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</si>
  <si>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</si>
  <si>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</si>
  <si>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</si>
  <si>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</si>
  <si>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</si>
  <si>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</si>
  <si>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</si>
  <si>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</si>
  <si>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</si>
  <si>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</si>
  <si>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</si>
  <si>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</si>
  <si>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</si>
  <si>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</si>
  <si>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</si>
  <si>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</si>
  <si>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</si>
  <si>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</si>
  <si>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</si>
  <si>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</si>
  <si>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</si>
  <si>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</si>
  <si>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</si>
  <si>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</si>
  <si>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</si>
  <si>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</si>
  <si>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</si>
  <si>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</si>
  <si>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</si>
  <si>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</si>
  <si>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</si>
  <si>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</si>
  <si>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</si>
  <si>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</si>
  <si>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</si>
  <si>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</si>
  <si>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</si>
  <si>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</si>
  <si>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</si>
  <si>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</si>
  <si>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</si>
  <si>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</si>
  <si>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</si>
  <si>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</si>
  <si>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</si>
  <si>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</si>
  <si>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</si>
  <si>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</si>
  <si>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</si>
  <si>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</si>
  <si>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</si>
  <si>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</si>
  <si>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</si>
  <si>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</si>
  <si>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</si>
  <si>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</si>
  <si>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</si>
  <si>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</si>
  <si>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</si>
  <si>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</si>
  <si>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</si>
  <si>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</si>
  <si>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</si>
  <si>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</si>
  <si>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</si>
  <si>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</si>
  <si>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</si>
  <si>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</si>
  <si>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</si>
  <si>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</si>
  <si>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</si>
  <si>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</si>
  <si>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</si>
  <si>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</si>
  <si>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</si>
  <si>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</si>
  <si>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</si>
  <si>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</si>
  <si>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</si>
  <si>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</si>
  <si>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</si>
  <si>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</si>
  <si>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</si>
  <si>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</si>
  <si>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</si>
  <si>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</si>
  <si>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</si>
  <si>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</si>
  <si>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</si>
  <si>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</si>
  <si>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</si>
  <si>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</si>
  <si>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</si>
  <si>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</si>
  <si>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</si>
  <si>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</si>
  <si>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</si>
  <si>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</si>
  <si>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</si>
  <si>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</si>
  <si>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</si>
  <si>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</si>
  <si>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</si>
  <si>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</si>
  <si>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</si>
  <si>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</si>
  <si>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</si>
  <si>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</si>
  <si>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</si>
  <si>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</si>
  <si>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</si>
  <si>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</si>
  <si>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</si>
  <si>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</si>
  <si>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</si>
  <si>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</si>
  <si>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</si>
  <si>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</si>
  <si>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</si>
  <si>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</si>
  <si>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</si>
  <si>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</si>
  <si>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</si>
  <si>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</si>
  <si>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</si>
  <si>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</si>
  <si>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</si>
  <si>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</si>
  <si>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</si>
  <si>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</si>
  <si>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</si>
  <si>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</si>
  <si>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</si>
  <si>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</si>
  <si>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</si>
  <si>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</si>
  <si>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</si>
  <si>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</si>
  <si>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</si>
  <si>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</si>
  <si>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</si>
  <si>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</si>
  <si>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</si>
  <si>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</si>
  <si>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</si>
  <si>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</si>
  <si>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</si>
  <si>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</si>
  <si>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</si>
  <si>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</si>
  <si>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</si>
  <si>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</si>
  <si>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</si>
  <si>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</si>
  <si>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</si>
  <si>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</si>
  <si>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</si>
  <si>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</si>
  <si>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</si>
  <si>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</si>
  <si>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</si>
  <si>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</si>
  <si>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</si>
  <si>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</si>
  <si>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</si>
  <si>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</si>
  <si>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</si>
  <si>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</si>
  <si>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</si>
  <si>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</si>
  <si>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</si>
  <si>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</si>
  <si>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</si>
  <si>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</si>
  <si>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</si>
  <si>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</si>
  <si>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</si>
  <si>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</si>
  <si>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</si>
  <si>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</si>
  <si>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</si>
  <si>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</si>
  <si>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</si>
  <si>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</si>
  <si>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</si>
  <si>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</si>
  <si>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</si>
  <si>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</si>
  <si>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</si>
  <si>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</si>
  <si>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</si>
  <si>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</si>
  <si>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</si>
  <si>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</si>
  <si>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</si>
  <si>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</si>
  <si>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</si>
  <si>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</si>
  <si>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</si>
  <si>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</si>
  <si>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</si>
  <si>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</si>
  <si>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</si>
  <si>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</si>
  <si>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</si>
  <si>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</si>
  <si>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</si>
  <si>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</si>
  <si>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</si>
  <si>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</si>
  <si>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</si>
  <si>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</si>
  <si>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</si>
  <si>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</si>
  <si>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</si>
  <si>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</si>
  <si>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</si>
  <si>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</si>
  <si>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</si>
  <si>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</si>
  <si>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</si>
  <si>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</si>
  <si>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</si>
  <si>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</si>
  <si>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</si>
  <si>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</si>
  <si>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</si>
  <si>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</si>
  <si>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</si>
  <si>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</si>
  <si>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</si>
  <si>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</si>
  <si>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</si>
  <si>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</si>
  <si>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</si>
  <si>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</si>
  <si>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</si>
  <si>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</si>
  <si>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</si>
  <si>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</si>
  <si>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</si>
  <si>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</si>
  <si>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</si>
  <si>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</si>
  <si>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</si>
  <si>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</si>
  <si>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</si>
  <si>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</si>
  <si>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</si>
  <si>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</si>
  <si>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</si>
  <si>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</si>
  <si>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</si>
  <si>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</si>
  <si>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</si>
  <si>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</si>
  <si>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</si>
  <si>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</si>
  <si>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</si>
  <si>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</si>
  <si>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</si>
  <si>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</si>
  <si>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</si>
  <si>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</si>
  <si>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</si>
  <si>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</si>
  <si>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</si>
  <si>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</si>
  <si>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</si>
  <si>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</si>
  <si>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</si>
  <si>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</si>
  <si>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</si>
  <si>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</si>
  <si>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</si>
  <si>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</si>
  <si>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</si>
  <si>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</si>
  <si>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</si>
  <si>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</si>
  <si>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</si>
  <si>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</si>
  <si>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</si>
  <si>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</si>
  <si>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</si>
  <si>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</si>
  <si>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</si>
  <si>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</si>
  <si>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</si>
  <si>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</si>
  <si>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</si>
  <si>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</si>
  <si>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</si>
  <si>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</si>
  <si>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</si>
  <si>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</si>
  <si>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</si>
  <si>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</si>
  <si>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</si>
  <si>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</si>
  <si>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</si>
  <si>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</si>
  <si>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</si>
  <si>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</si>
  <si>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</si>
  <si>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</si>
  <si>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</si>
  <si>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</si>
  <si>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</si>
  <si>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</si>
  <si>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</si>
  <si>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</si>
  <si>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</si>
  <si>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</si>
  <si>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</si>
  <si>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</si>
  <si>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</si>
  <si>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</si>
  <si>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</si>
  <si>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</si>
  <si>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</si>
  <si>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</si>
  <si>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</si>
  <si>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</si>
  <si>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</si>
  <si>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</si>
  <si>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</si>
  <si>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</si>
  <si>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</si>
  <si>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</si>
  <si>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</si>
  <si>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</si>
  <si>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</si>
  <si>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</si>
  <si>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</si>
  <si>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</si>
  <si>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</si>
  <si>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</si>
  <si>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</si>
  <si>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</si>
  <si>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</si>
  <si>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</si>
  <si>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</si>
  <si>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</si>
  <si>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</si>
  <si>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</si>
  <si>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</si>
  <si>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</si>
  <si>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</si>
  <si>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</si>
  <si>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</si>
  <si>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</si>
  <si>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</si>
  <si>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</si>
  <si>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</si>
  <si>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</si>
  <si>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</si>
  <si>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</si>
  <si>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</si>
  <si>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</si>
  <si>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</si>
  <si>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</si>
  <si>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</si>
  <si>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</si>
  <si>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</si>
  <si>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</si>
  <si>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</si>
  <si>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</si>
  <si>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</si>
  <si>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</si>
  <si>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</si>
  <si>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</si>
  <si>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</si>
  <si>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</si>
  <si>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</si>
  <si>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</si>
  <si>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</si>
  <si>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</si>
  <si>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</si>
  <si>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</si>
  <si>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</si>
  <si>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</si>
  <si>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</si>
  <si>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</si>
  <si>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</si>
  <si>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</si>
  <si>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</si>
  <si>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</si>
  <si>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</si>
  <si>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</si>
  <si>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</si>
  <si>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</si>
  <si>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</si>
  <si>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</si>
  <si>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</si>
  <si>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</si>
  <si>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</si>
  <si>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</si>
  <si>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</si>
  <si>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</si>
  <si>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</si>
  <si>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</si>
  <si>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</si>
  <si>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</si>
  <si>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</si>
  <si>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</si>
  <si>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</si>
  <si>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</si>
  <si>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</si>
  <si>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</si>
  <si>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</si>
  <si>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</si>
  <si>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</si>
  <si>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</si>
  <si>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</si>
  <si>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</si>
  <si>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</si>
  <si>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</si>
  <si>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</si>
  <si>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</si>
  <si>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</si>
  <si>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</si>
  <si>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</si>
  <si>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</si>
  <si>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</si>
  <si>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</si>
  <si>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</si>
  <si>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</si>
  <si>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</si>
  <si>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</si>
  <si>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</si>
  <si>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</si>
  <si>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</si>
  <si>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</si>
  <si>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</si>
  <si>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</si>
  <si>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</si>
  <si>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</si>
  <si>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</si>
  <si>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</si>
  <si>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</si>
  <si>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</si>
  <si>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</si>
  <si>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</si>
  <si>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</si>
  <si>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</si>
  <si>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</si>
  <si>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</si>
  <si>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</si>
  <si>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</si>
  <si>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</si>
  <si>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</si>
  <si>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</si>
  <si>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</si>
  <si>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</si>
  <si>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</si>
  <si>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</si>
  <si>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</si>
  <si>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</si>
  <si>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</si>
  <si>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</si>
  <si>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</si>
  <si>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</si>
  <si>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</si>
  <si>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</si>
  <si>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</si>
  <si>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</si>
  <si>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</si>
  <si>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</si>
  <si>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</si>
  <si>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</si>
  <si>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</si>
  <si>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</si>
  <si>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</si>
  <si>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</si>
  <si>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</si>
  <si>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</si>
  <si>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</si>
  <si>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</si>
  <si>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</si>
  <si>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</si>
  <si>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</si>
  <si>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</si>
  <si>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</si>
  <si>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</si>
  <si>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</si>
  <si>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</si>
  <si>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</si>
  <si>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</si>
  <si>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</si>
  <si>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</si>
  <si>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</si>
  <si>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</si>
  <si>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</si>
  <si>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</si>
  <si>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</si>
  <si>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</si>
  <si>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</si>
  <si>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</si>
  <si>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</si>
  <si>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</si>
  <si>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</si>
  <si>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</si>
  <si>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</si>
  <si>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</si>
  <si>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</si>
  <si>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</si>
  <si>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</si>
  <si>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</si>
  <si>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</si>
  <si>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</si>
  <si>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</si>
  <si>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</si>
  <si>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</si>
  <si>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</si>
  <si>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</si>
  <si>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</si>
  <si>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</si>
  <si>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</si>
  <si>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</si>
  <si>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</si>
  <si>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</si>
  <si>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</si>
  <si>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</si>
  <si>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</si>
  <si>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</si>
  <si>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</si>
  <si>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</si>
  <si>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</si>
  <si>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</si>
  <si>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</si>
  <si>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</si>
  <si>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</si>
  <si>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</si>
  <si>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</si>
  <si>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</si>
  <si>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</si>
  <si>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</si>
  <si>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</si>
  <si>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</si>
  <si>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</si>
  <si>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</si>
  <si>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</si>
  <si>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</si>
  <si>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</si>
  <si>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</si>
  <si>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</si>
  <si>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</si>
  <si>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</si>
  <si>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</si>
  <si>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</si>
  <si>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</si>
  <si>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</si>
  <si>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</si>
  <si>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</si>
  <si>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</si>
  <si>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</si>
  <si>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</si>
  <si>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</si>
  <si>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</si>
  <si>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</si>
  <si>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</si>
  <si>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</si>
  <si>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</si>
  <si>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</si>
  <si>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</si>
  <si>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</si>
  <si>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</si>
  <si>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</si>
  <si>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</si>
  <si>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</si>
  <si>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</si>
  <si>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</si>
  <si>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</si>
  <si>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</si>
  <si>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</si>
  <si>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</si>
  <si>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</si>
  <si>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</si>
  <si>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</si>
  <si>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</si>
  <si>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</si>
  <si>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</si>
  <si>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</si>
  <si>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</si>
  <si>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</si>
  <si>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</si>
  <si>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</si>
  <si>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</si>
  <si>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</si>
  <si>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</si>
  <si>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</si>
  <si>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</si>
  <si>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</si>
  <si>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</si>
  <si>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</si>
  <si>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</si>
  <si>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</si>
  <si>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</si>
  <si>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</si>
  <si>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</si>
  <si>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</si>
  <si>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</si>
  <si>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</si>
  <si>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</si>
  <si>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</si>
  <si>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</si>
  <si>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</si>
  <si>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</si>
  <si>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</si>
  <si>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</si>
  <si>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</si>
  <si>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</si>
  <si>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</si>
  <si>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</si>
  <si>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</si>
  <si>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</si>
  <si>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</si>
  <si>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</si>
  <si>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</si>
  <si>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</si>
  <si>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</si>
  <si>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</si>
  <si>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</si>
  <si>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</si>
  <si>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</si>
  <si>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</si>
  <si>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</si>
  <si>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</si>
  <si>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</si>
  <si>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</si>
  <si>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</si>
  <si>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</si>
  <si>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</si>
  <si>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</si>
  <si>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</si>
  <si>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</si>
  <si>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</si>
  <si>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</si>
  <si>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</si>
  <si>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</si>
  <si>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</si>
  <si>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</si>
  <si>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</si>
  <si>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</si>
  <si>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</si>
  <si>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</si>
  <si>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</si>
  <si>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</si>
  <si>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</si>
  <si>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</si>
  <si>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</si>
  <si>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</si>
  <si>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</si>
  <si>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</si>
  <si>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</si>
  <si>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</si>
  <si>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</si>
  <si>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</si>
  <si>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</si>
  <si>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</si>
  <si>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</si>
  <si>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</si>
  <si>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</si>
  <si>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</si>
  <si>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</si>
  <si>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</si>
  <si>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</si>
  <si>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</si>
  <si>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</si>
  <si>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</si>
  <si>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</si>
  <si>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</si>
  <si>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</si>
  <si>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</si>
  <si>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</si>
  <si>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</si>
  <si>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</si>
  <si>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</si>
  <si>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</si>
  <si>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</si>
  <si>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</si>
  <si>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</si>
  <si>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</si>
  <si>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</si>
  <si>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</si>
  <si>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</si>
  <si>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</si>
  <si>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</si>
  <si>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</si>
  <si>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</si>
  <si>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</si>
  <si>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</si>
  <si>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</si>
  <si>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</si>
  <si>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</si>
  <si>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</si>
  <si>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</si>
  <si>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</si>
  <si>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</si>
  <si>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</si>
  <si>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</si>
  <si>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</si>
  <si>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</si>
  <si>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</si>
  <si>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</si>
  <si>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</si>
  <si>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</si>
  <si>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</si>
  <si>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</si>
  <si>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</si>
  <si>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</si>
  <si>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</si>
  <si>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</si>
  <si>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</si>
  <si>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</si>
  <si>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</si>
  <si>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</si>
  <si>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</si>
  <si>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</si>
  <si>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</si>
  <si>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</si>
  <si>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</si>
  <si>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</si>
  <si>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</si>
  <si>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</si>
  <si>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</si>
  <si>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</si>
  <si>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</si>
  <si>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</si>
  <si>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</si>
  <si>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</si>
  <si>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</si>
  <si>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</si>
  <si>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</si>
  <si>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</si>
  <si>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</si>
  <si>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</si>
  <si>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</si>
  <si>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</si>
  <si>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</si>
  <si>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</si>
  <si>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</si>
  <si>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</si>
  <si>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</si>
  <si>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</si>
  <si>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</si>
  <si>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</si>
  <si>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</si>
  <si>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</si>
  <si>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</si>
  <si>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</si>
  <si>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</si>
  <si>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</si>
  <si>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</si>
  <si>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</si>
  <si>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</si>
  <si>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</si>
  <si>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</si>
  <si>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</si>
  <si>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</si>
  <si>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</si>
  <si>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</si>
  <si>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</si>
  <si>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</si>
  <si>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</si>
  <si>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</si>
  <si>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</si>
  <si>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</si>
  <si>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</si>
  <si>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</si>
  <si>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</si>
  <si>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</si>
  <si>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</si>
  <si>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</si>
  <si>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</si>
  <si>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</si>
  <si>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</si>
  <si>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</si>
  <si>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</si>
  <si>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</si>
  <si>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</si>
  <si>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</si>
  <si>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</si>
  <si>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</si>
  <si>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</si>
  <si>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</si>
  <si>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</si>
  <si>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</si>
  <si>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</si>
  <si>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</si>
  <si>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</si>
  <si>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</si>
  <si>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</si>
  <si>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</si>
  <si>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</si>
  <si>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</si>
  <si>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</si>
  <si>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</si>
  <si>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</si>
  <si>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</si>
  <si>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</si>
  <si>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</si>
  <si>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</si>
  <si>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</si>
  <si>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</si>
  <si>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</si>
  <si>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</si>
  <si>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</si>
  <si>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</si>
  <si>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</si>
  <si>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</si>
  <si>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</si>
  <si>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</si>
  <si>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</si>
  <si>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</si>
  <si>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</si>
  <si>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</si>
  <si>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</si>
  <si>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</si>
  <si>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</si>
  <si>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</si>
  <si>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</si>
  <si>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</si>
  <si>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</si>
  <si>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</si>
  <si>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</si>
  <si>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</si>
  <si>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</si>
  <si>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</si>
  <si>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</si>
  <si>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</si>
  <si>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</si>
  <si>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</si>
  <si>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</si>
  <si>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</si>
  <si>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</si>
  <si>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</si>
  <si>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</si>
  <si>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</si>
  <si>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</si>
  <si>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</si>
  <si>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</si>
  <si>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</si>
  <si>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</si>
  <si>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</si>
  <si>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</si>
  <si>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</si>
  <si>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</si>
  <si>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</si>
  <si>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</si>
  <si>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</si>
  <si>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</si>
  <si>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</si>
  <si>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</si>
  <si>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</si>
  <si>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</si>
  <si>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</si>
  <si>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</si>
  <si>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</si>
  <si>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</si>
  <si>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</si>
  <si>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</si>
  <si>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</si>
  <si>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</si>
  <si>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</si>
  <si>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</si>
  <si>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</si>
  <si>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</si>
  <si>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</si>
  <si>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</si>
  <si>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</si>
  <si>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</si>
  <si>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</si>
  <si>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</si>
  <si>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</si>
  <si>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</si>
  <si>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</si>
  <si>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</si>
  <si>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</si>
  <si>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</si>
  <si>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</si>
  <si>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</si>
  <si>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</si>
  <si>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</si>
  <si>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</si>
  <si>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</si>
  <si>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</si>
  <si>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</si>
  <si>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</si>
  <si>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</si>
  <si>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</si>
  <si>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</si>
  <si>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</si>
  <si>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</si>
  <si>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</si>
  <si>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</si>
  <si>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</si>
  <si>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</si>
  <si>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</si>
  <si>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</si>
  <si>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</si>
  <si>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</si>
  <si>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</si>
  <si>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</si>
  <si>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</si>
  <si>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</si>
  <si>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</si>
  <si>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</si>
  <si>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</si>
  <si>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</si>
  <si>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</si>
  <si>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</si>
  <si>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</si>
  <si>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</si>
  <si>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</si>
  <si>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</si>
  <si>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</si>
  <si>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</si>
  <si>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</si>
  <si>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</si>
  <si>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</si>
  <si>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</si>
  <si>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</si>
  <si>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</si>
  <si>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</si>
  <si>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</si>
  <si>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</si>
  <si>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</si>
  <si>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</si>
  <si>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</si>
  <si>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</si>
  <si>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</si>
  <si>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</si>
  <si>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</si>
  <si>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</si>
  <si>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</si>
  <si>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</si>
  <si>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</si>
  <si>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</si>
  <si>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</si>
  <si>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</si>
  <si>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</si>
  <si>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</si>
  <si>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</si>
  <si>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</si>
  <si>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</si>
  <si>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</si>
  <si>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</si>
  <si>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</si>
  <si>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</si>
  <si>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</si>
  <si>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</si>
  <si>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</si>
  <si>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</si>
  <si>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</si>
  <si>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</si>
  <si>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</si>
  <si>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</si>
  <si>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</si>
  <si>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</si>
  <si>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</si>
  <si>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</si>
  <si>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</si>
  <si>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</si>
  <si>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</si>
  <si>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</si>
  <si>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</si>
  <si>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</si>
  <si>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</si>
  <si>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</si>
  <si>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</si>
  <si>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</si>
  <si>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</si>
  <si>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</si>
  <si>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</si>
  <si>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</si>
  <si>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</si>
  <si>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</si>
  <si>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</si>
  <si>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</si>
  <si>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</si>
  <si>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</si>
  <si>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</si>
  <si>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</si>
  <si>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</si>
  <si>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</si>
  <si>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</si>
  <si>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</si>
  <si>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</si>
  <si>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</si>
  <si>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</si>
  <si>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</si>
  <si>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</si>
  <si>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</si>
  <si>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</si>
  <si>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</si>
  <si>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</si>
  <si>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</si>
  <si>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</si>
  <si>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</si>
  <si>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</si>
  <si>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</si>
  <si>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</si>
  <si>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</si>
  <si>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</si>
  <si>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</si>
  <si>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</si>
  <si>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</si>
  <si>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</si>
  <si>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</si>
  <si>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</si>
  <si>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</si>
  <si>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</si>
  <si>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</si>
  <si>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</si>
  <si>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</si>
  <si>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</si>
  <si>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</si>
  <si>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</si>
  <si>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</si>
  <si>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</si>
  <si>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</si>
  <si>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</si>
  <si>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</si>
  <si>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</si>
  <si>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</si>
  <si>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</si>
  <si>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</si>
  <si>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</si>
  <si>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</si>
  <si>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</si>
  <si>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</si>
  <si>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</si>
  <si>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</si>
  <si>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</si>
  <si>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</si>
  <si>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</si>
  <si>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</si>
  <si>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</si>
  <si>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</si>
  <si>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</si>
  <si>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</si>
  <si>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</si>
  <si>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</si>
  <si>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</si>
  <si>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</si>
  <si>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</si>
  <si>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</si>
  <si>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</si>
  <si>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</si>
  <si>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</si>
  <si>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</si>
  <si>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</si>
  <si>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</si>
  <si>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</si>
  <si>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</si>
  <si>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</si>
  <si>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</si>
  <si>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</si>
  <si>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</si>
  <si>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</si>
  <si>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</si>
  <si>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</si>
  <si>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</si>
  <si>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</si>
  <si>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</si>
  <si>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</si>
  <si>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</si>
  <si>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</si>
  <si>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</si>
  <si>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</si>
  <si>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</si>
  <si>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</si>
  <si>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</si>
  <si>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</si>
  <si>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</si>
  <si>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</si>
  <si>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</si>
  <si>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</si>
  <si>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</si>
  <si>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</si>
  <si>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</si>
  <si>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</si>
  <si>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</si>
  <si>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</si>
  <si>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</si>
  <si>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</si>
  <si>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</si>
  <si>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</si>
  <si>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</si>
  <si>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</si>
  <si>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</si>
  <si>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</si>
  <si>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</si>
  <si>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</si>
  <si>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</si>
  <si>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</si>
  <si>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</si>
  <si>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</si>
  <si>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</si>
  <si>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</si>
  <si>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</si>
  <si>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</si>
  <si>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</si>
  <si>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</si>
  <si>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</si>
  <si>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</si>
  <si>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</si>
  <si>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</si>
  <si>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</si>
  <si>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</si>
  <si>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</si>
  <si>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</si>
  <si>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</si>
  <si>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</si>
  <si>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</si>
  <si>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</si>
  <si>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</si>
  <si>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</si>
  <si>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</si>
  <si>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</si>
  <si>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</si>
  <si>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</si>
  <si>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</si>
  <si>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</si>
  <si>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</si>
  <si>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</si>
  <si>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</si>
  <si>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</si>
  <si>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</si>
  <si>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</si>
  <si>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</si>
  <si>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</si>
  <si>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</si>
  <si>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</si>
  <si>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</si>
  <si>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</si>
  <si>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</si>
  <si>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</si>
  <si>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</si>
  <si>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</si>
  <si>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</si>
  <si>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</si>
  <si>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</si>
  <si>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</si>
  <si>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</si>
  <si>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</si>
  <si>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</si>
  <si>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</si>
  <si>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</si>
  <si>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</si>
  <si>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</si>
  <si>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</si>
  <si>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</si>
  <si>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</si>
  <si>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</si>
  <si>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</si>
  <si>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</si>
  <si>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</si>
  <si>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</si>
  <si>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</si>
  <si>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</si>
  <si>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</si>
  <si>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</si>
  <si>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</si>
  <si>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</si>
  <si>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</si>
  <si>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</si>
  <si>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</si>
  <si>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</si>
  <si>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</si>
  <si>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</si>
  <si>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</si>
  <si>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</si>
  <si>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</si>
  <si>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</si>
  <si>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</si>
  <si>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</si>
  <si>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</si>
  <si>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</si>
  <si>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</si>
  <si>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</si>
  <si>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</si>
  <si>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</si>
  <si>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</si>
  <si>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</si>
  <si>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</si>
  <si>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</si>
  <si>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</si>
  <si>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</si>
  <si>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</si>
  <si>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</si>
  <si>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</si>
  <si>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</si>
  <si>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</si>
  <si>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</si>
  <si>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</si>
  <si>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</si>
  <si>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</si>
  <si>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</si>
  <si>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</si>
  <si>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</si>
  <si>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</si>
  <si>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</si>
  <si>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</si>
  <si>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</si>
  <si>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</si>
  <si>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</si>
  <si>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</si>
  <si>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</si>
  <si>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</si>
  <si>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</si>
  <si>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</si>
  <si>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</si>
  <si>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</si>
  <si>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</si>
  <si>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</si>
  <si>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</si>
  <si>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</si>
  <si>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</si>
  <si>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</si>
  <si>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</si>
  <si>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</si>
  <si>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</si>
  <si>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</si>
  <si>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</si>
  <si>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</si>
  <si>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</si>
  <si>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</si>
  <si>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</si>
  <si>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</si>
  <si>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</si>
  <si>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</si>
  <si>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</si>
  <si>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</si>
  <si>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</si>
  <si>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</si>
  <si>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</si>
  <si>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</si>
  <si>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</si>
  <si>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</si>
  <si>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</si>
  <si>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</si>
  <si>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</si>
  <si>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</si>
  <si>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</si>
  <si>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</si>
  <si>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</si>
  <si>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</si>
  <si>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</si>
  <si>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</si>
  <si>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</si>
  <si>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</si>
  <si>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</si>
  <si>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</si>
  <si>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</si>
  <si>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</si>
  <si>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</si>
  <si>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</si>
  <si>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</si>
  <si>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</si>
  <si>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</si>
  <si>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</si>
  <si>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</si>
  <si>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</si>
  <si>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</si>
  <si>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</si>
  <si>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</si>
  <si>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</si>
  <si>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</si>
  <si>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</si>
  <si>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</si>
  <si>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</si>
  <si>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</si>
  <si>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</si>
  <si>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</si>
  <si>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</si>
  <si>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</si>
  <si>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</si>
  <si>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</si>
  <si>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</si>
  <si>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</si>
  <si>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</si>
  <si>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</si>
  <si>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</si>
  <si>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</si>
  <si>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</si>
  <si>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</si>
  <si>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</si>
  <si>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</si>
  <si>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</si>
  <si>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</si>
  <si>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</si>
  <si>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</si>
  <si>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</si>
  <si>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</si>
  <si>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</si>
  <si>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</si>
  <si>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</si>
  <si>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</si>
  <si>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</si>
  <si>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</si>
  <si>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</si>
  <si>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</si>
  <si>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</si>
  <si>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</si>
  <si>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</si>
  <si>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</si>
  <si>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</si>
  <si>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</si>
  <si>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</si>
  <si>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</si>
  <si>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</si>
  <si>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</si>
  <si>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</si>
  <si>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</si>
  <si>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</si>
  <si>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</si>
  <si>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</si>
  <si>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</si>
  <si>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</si>
  <si>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</si>
  <si>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</si>
  <si>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</si>
  <si>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</si>
  <si>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</si>
  <si>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</si>
  <si>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</si>
  <si>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</si>
  <si>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</si>
  <si>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</si>
  <si>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</si>
  <si>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</si>
  <si>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</si>
  <si>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</si>
  <si>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</si>
  <si>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</si>
  <si>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</si>
  <si>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</si>
  <si>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</si>
  <si>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</si>
  <si>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</si>
  <si>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</si>
  <si>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</si>
  <si>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</si>
  <si>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</si>
  <si>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</si>
  <si>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</si>
  <si>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</si>
  <si>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</si>
  <si>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</si>
  <si>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</si>
  <si>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</si>
  <si>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</si>
  <si>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</si>
  <si>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</si>
  <si>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</si>
  <si>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</si>
  <si>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</si>
  <si>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</si>
  <si>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</si>
  <si>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</si>
  <si>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</si>
  <si>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</si>
  <si>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</si>
  <si>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</si>
  <si>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</si>
  <si>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</si>
  <si>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</si>
  <si>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</si>
  <si>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</si>
  <si>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</si>
  <si>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</si>
  <si>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</si>
  <si>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</si>
  <si>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</si>
  <si>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</si>
  <si>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</si>
  <si>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</si>
  <si>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</si>
  <si>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</si>
  <si>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</si>
  <si>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</si>
  <si>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</si>
  <si>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</si>
  <si>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</si>
  <si>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</si>
  <si>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</si>
  <si>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</si>
  <si>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</si>
  <si>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</si>
  <si>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</si>
  <si>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</si>
  <si>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</si>
  <si>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</si>
  <si>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</si>
  <si>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</si>
  <si>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</si>
  <si>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</si>
  <si>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</si>
  <si>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</si>
  <si>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</si>
  <si>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</si>
  <si>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</si>
  <si>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</si>
  <si>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</si>
  <si>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</si>
  <si>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</si>
  <si>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</si>
  <si>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</si>
  <si>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</si>
  <si>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</si>
  <si>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</si>
  <si>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</si>
  <si>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</si>
  <si>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</si>
  <si>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</si>
  <si>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</si>
  <si>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</si>
  <si>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</si>
  <si>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</si>
  <si>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</si>
  <si>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</si>
  <si>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</si>
  <si>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</si>
  <si>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</si>
  <si>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</si>
  <si>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</si>
  <si>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</si>
  <si>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</si>
  <si>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</si>
  <si>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</si>
  <si>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</si>
  <si>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</si>
  <si>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</si>
  <si>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</si>
  <si>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</si>
  <si>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</si>
  <si>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</si>
  <si>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</si>
  <si>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</si>
  <si>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</si>
  <si>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</si>
  <si>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</si>
  <si>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</si>
  <si>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</si>
  <si>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</si>
  <si>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</si>
  <si>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</si>
  <si>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</si>
  <si>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</si>
  <si>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</si>
  <si>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</si>
  <si>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</si>
  <si>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</si>
  <si>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</si>
  <si>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</si>
  <si>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</si>
  <si>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</si>
  <si>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</si>
  <si>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</si>
  <si>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</si>
  <si>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</si>
  <si>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</si>
  <si>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</si>
  <si>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</si>
  <si>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</si>
  <si>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</si>
  <si>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</si>
  <si>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</si>
  <si>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</si>
  <si>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</si>
  <si>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</si>
  <si>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</si>
  <si>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</si>
  <si>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</si>
  <si>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</si>
  <si>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</si>
  <si>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</si>
  <si>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</si>
  <si>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</si>
  <si>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</si>
  <si>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</si>
  <si>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</si>
  <si>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</si>
  <si>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</si>
  <si>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</si>
  <si>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</si>
  <si>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</si>
  <si>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</si>
  <si>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</si>
  <si>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</si>
  <si>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</si>
  <si>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</si>
  <si>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</si>
  <si>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</si>
  <si>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</si>
  <si>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</si>
  <si>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</si>
  <si>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</si>
  <si>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</si>
  <si>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</si>
  <si>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</si>
  <si>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</si>
  <si>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</si>
  <si>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</si>
  <si>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</si>
  <si>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</si>
  <si>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</si>
  <si>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</si>
  <si>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</si>
  <si>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</si>
  <si>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</si>
  <si>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</si>
  <si>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</si>
  <si>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</si>
  <si>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</si>
  <si>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</si>
  <si>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</si>
  <si>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</si>
  <si>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</si>
  <si>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</si>
  <si>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</si>
  <si>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</si>
  <si>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</si>
  <si>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</si>
  <si>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</si>
  <si>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</si>
  <si>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</si>
  <si>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</si>
  <si>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</si>
  <si>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</si>
  <si>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</si>
  <si>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</si>
  <si>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</si>
  <si>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</si>
  <si>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</si>
  <si>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</si>
  <si>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</si>
  <si>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</si>
  <si>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</si>
  <si>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</si>
  <si>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</si>
  <si>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</si>
  <si>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</si>
  <si>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</si>
  <si>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</si>
  <si>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</si>
  <si>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</si>
  <si>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</si>
  <si>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</si>
  <si>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</si>
  <si>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</si>
  <si>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</si>
  <si>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</si>
  <si>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</si>
  <si>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</si>
  <si>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</si>
  <si>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</si>
  <si>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</si>
  <si>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</si>
  <si>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</si>
  <si>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</si>
  <si>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</si>
  <si>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</si>
  <si>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</si>
  <si>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</si>
  <si>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</si>
  <si>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</si>
  <si>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</si>
  <si>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</si>
  <si>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</si>
  <si>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</si>
  <si>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</si>
  <si>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</si>
  <si>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</si>
  <si>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</si>
  <si>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</si>
  <si>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</si>
  <si>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</si>
  <si>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</si>
  <si>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</si>
  <si>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</si>
  <si>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</si>
  <si>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</si>
  <si>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</si>
  <si>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</si>
  <si>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</si>
  <si>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</si>
  <si>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</si>
  <si>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</si>
  <si>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</si>
  <si>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</si>
  <si>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</si>
  <si>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</si>
  <si>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</si>
  <si>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</si>
  <si>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</si>
  <si>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</si>
  <si>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</si>
  <si>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</si>
  <si>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</si>
  <si>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</si>
  <si>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</si>
  <si>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</si>
  <si>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</si>
  <si>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</si>
  <si>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</si>
  <si>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</si>
  <si>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</si>
  <si>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</si>
  <si>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</si>
  <si>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</si>
  <si>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</si>
  <si>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</si>
  <si>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</si>
  <si>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</si>
  <si>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</si>
  <si>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</si>
  <si>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</si>
  <si>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</si>
  <si>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</si>
  <si>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</si>
  <si>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</si>
  <si>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</si>
  <si>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</si>
  <si>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</si>
  <si>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</si>
  <si>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</si>
  <si>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</si>
  <si>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</si>
  <si>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</si>
  <si>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</si>
  <si>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</si>
  <si>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</si>
  <si>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</si>
  <si>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</si>
  <si>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</si>
  <si>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</si>
  <si>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</si>
  <si>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</si>
  <si>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</si>
  <si>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</si>
  <si>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</si>
  <si>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</si>
  <si>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</si>
  <si>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</si>
  <si>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</si>
  <si>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</si>
  <si>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</si>
  <si>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</si>
  <si>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</si>
  <si>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</si>
  <si>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</si>
  <si>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</si>
  <si>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</si>
  <si>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</si>
  <si>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</si>
  <si>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</si>
  <si>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</si>
  <si>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</si>
  <si>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</si>
  <si>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</si>
  <si>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</si>
  <si>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</si>
  <si>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</si>
  <si>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</si>
  <si>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</si>
  <si>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</si>
  <si>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</si>
  <si>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</si>
  <si>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</si>
  <si>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</si>
  <si>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</si>
  <si>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</si>
  <si>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</si>
  <si>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</si>
  <si>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</si>
  <si>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</si>
  <si>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</si>
  <si>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</si>
  <si>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</si>
  <si>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</si>
  <si>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</si>
  <si>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</si>
  <si>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</si>
  <si>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</si>
  <si>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</si>
  <si>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</si>
  <si>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</si>
  <si>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</si>
  <si>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</si>
  <si>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</si>
  <si>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</si>
  <si>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</si>
  <si>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</si>
  <si>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</si>
  <si>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</si>
  <si>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</si>
  <si>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</si>
  <si>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</si>
  <si>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</si>
  <si>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</si>
  <si>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</si>
  <si>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</si>
  <si>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</si>
  <si>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</si>
  <si>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</si>
  <si>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</si>
  <si>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</si>
  <si>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</si>
  <si>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</si>
  <si>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</si>
  <si>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</si>
  <si>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</si>
  <si>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</si>
  <si>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</si>
  <si>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</si>
  <si>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</si>
  <si>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</si>
  <si>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</si>
  <si>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</si>
  <si>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</si>
  <si>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</si>
  <si>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</si>
  <si>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</si>
  <si>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</si>
  <si>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</si>
  <si>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</si>
  <si>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</si>
  <si>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</si>
  <si>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</si>
  <si>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</si>
  <si>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</si>
  <si>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</si>
  <si>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</si>
  <si>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</si>
  <si>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</si>
  <si>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</si>
  <si>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</si>
  <si>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</si>
  <si>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</si>
  <si>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</si>
  <si>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</si>
  <si>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</si>
  <si>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</si>
  <si>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</si>
  <si>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</si>
  <si>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</si>
  <si>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</si>
  <si>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</si>
  <si>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</si>
  <si>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</si>
  <si>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</si>
  <si>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</si>
  <si>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</si>
  <si>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</si>
  <si>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</si>
  <si>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</si>
  <si>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</si>
  <si>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</si>
  <si>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</si>
  <si>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</si>
  <si>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</si>
  <si>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</si>
  <si>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</si>
  <si>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</si>
  <si>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</si>
  <si>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</si>
  <si>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</si>
  <si>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</si>
  <si>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</si>
  <si>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</si>
  <si>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</si>
  <si>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</si>
  <si>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</si>
  <si>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</si>
  <si>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</si>
  <si>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</si>
  <si>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</si>
  <si>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</si>
  <si>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</si>
  <si>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</si>
  <si>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</si>
  <si>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</si>
  <si>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</si>
  <si>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</si>
  <si>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</si>
  <si>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</si>
  <si>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</si>
  <si>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</si>
  <si>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</si>
  <si>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</si>
  <si>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</si>
  <si>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</si>
  <si>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</si>
  <si>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</si>
  <si>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</si>
  <si>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</si>
  <si>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</si>
  <si>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</si>
  <si>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</si>
  <si>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</si>
  <si>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</si>
  <si>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</si>
  <si>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</si>
  <si>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</si>
  <si>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</si>
  <si>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</si>
  <si>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</si>
  <si>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</si>
  <si>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</si>
  <si>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</si>
  <si>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</si>
  <si>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</si>
  <si>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</si>
  <si>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</si>
  <si>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</si>
  <si>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</si>
  <si>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</si>
  <si>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</si>
  <si>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</si>
  <si>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</si>
  <si>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</si>
  <si>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</si>
  <si>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</si>
  <si>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</si>
  <si>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</si>
  <si>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</si>
  <si>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</si>
  <si>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</si>
  <si>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</si>
  <si>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</si>
  <si>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</si>
  <si>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</si>
  <si>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</si>
  <si>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</si>
  <si>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</si>
  <si>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</si>
  <si>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</si>
  <si>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</si>
  <si>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</si>
  <si>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</si>
  <si>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</si>
  <si>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</si>
  <si>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</si>
  <si>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</si>
  <si>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</si>
  <si>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</si>
  <si>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</si>
  <si>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</si>
  <si>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</si>
  <si>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</si>
  <si>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</si>
  <si>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</si>
  <si>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</si>
  <si>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</si>
  <si>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</si>
  <si>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</si>
  <si>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</si>
  <si>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</si>
  <si>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</si>
  <si>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</si>
  <si>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</si>
  <si>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</si>
  <si>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</si>
  <si>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</si>
  <si>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</si>
  <si>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</si>
  <si>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</si>
  <si>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</si>
  <si>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</si>
  <si>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</si>
  <si>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</si>
  <si>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</si>
  <si>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</si>
  <si>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</si>
  <si>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</si>
  <si>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</si>
  <si>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</si>
  <si>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</si>
  <si>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</si>
  <si>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</si>
  <si>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</si>
  <si>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</si>
  <si>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</si>
  <si>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</si>
  <si>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</si>
  <si>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</si>
  <si>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</si>
  <si>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</si>
  <si>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</si>
  <si>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</si>
  <si>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</si>
  <si>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</si>
  <si>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</si>
  <si>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</si>
  <si>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</si>
  <si>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</si>
  <si>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</si>
  <si>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</si>
  <si>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</si>
  <si>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</si>
  <si>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</si>
  <si>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</si>
  <si>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</si>
  <si>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</si>
  <si>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</si>
  <si>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</si>
  <si>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</si>
  <si>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</si>
  <si>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</si>
  <si>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</si>
  <si>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</si>
  <si>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</si>
  <si>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</si>
  <si>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</si>
  <si>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</si>
  <si>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</si>
  <si>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</si>
  <si>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</si>
  <si>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</si>
  <si>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</si>
  <si>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</si>
  <si>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</si>
  <si>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</si>
  <si>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</si>
  <si>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</si>
  <si>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</si>
  <si>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</si>
  <si>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</si>
  <si>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</si>
  <si>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</si>
  <si>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</si>
  <si>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</si>
  <si>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</si>
  <si>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</si>
  <si>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</si>
  <si>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</si>
  <si>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</si>
  <si>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</si>
  <si>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</si>
  <si>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</si>
  <si>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</si>
  <si>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</si>
  <si>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</si>
  <si>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</si>
  <si>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</si>
  <si>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</si>
  <si>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</si>
  <si>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</si>
  <si>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</si>
  <si>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</si>
  <si>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</si>
  <si>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</si>
  <si>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</si>
  <si>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</si>
  <si>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</si>
  <si>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</si>
  <si>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</si>
  <si>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</si>
  <si>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</si>
  <si>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</si>
  <si>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</si>
  <si>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</si>
  <si>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</si>
  <si>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</si>
  <si>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</si>
  <si>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</si>
  <si>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</si>
  <si>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</si>
  <si>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</si>
  <si>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</si>
  <si>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</si>
  <si>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</si>
  <si>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</si>
  <si>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</si>
  <si>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</si>
  <si>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</si>
  <si>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</si>
  <si>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</si>
  <si>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</si>
  <si>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</si>
  <si>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</si>
  <si>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</si>
  <si>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</si>
  <si>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</si>
  <si>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</si>
  <si>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</si>
  <si>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</si>
  <si>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</si>
  <si>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</si>
  <si>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</si>
  <si>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</si>
  <si>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</si>
  <si>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</si>
  <si>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</si>
  <si>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</si>
  <si>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</si>
  <si>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</si>
  <si>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</si>
  <si>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</si>
  <si>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</si>
  <si>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</si>
  <si>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</si>
  <si>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</si>
  <si>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</si>
  <si>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</si>
  <si>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</si>
  <si>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</si>
  <si>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</si>
  <si>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</si>
  <si>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</si>
  <si>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</si>
  <si>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</si>
  <si>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</si>
  <si>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</si>
  <si>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</si>
  <si>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</si>
  <si>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</si>
  <si>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</si>
  <si>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</si>
  <si>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</si>
  <si>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</si>
  <si>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</si>
  <si>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</si>
  <si>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</si>
  <si>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</si>
  <si>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</si>
  <si>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</si>
  <si>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</si>
  <si>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</si>
  <si>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</si>
  <si>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</si>
  <si>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</si>
  <si>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</si>
  <si>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</si>
  <si>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</si>
  <si>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</si>
  <si>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</si>
  <si>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</si>
  <si>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</si>
  <si>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</si>
  <si>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</si>
  <si>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</si>
  <si>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</si>
  <si>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</si>
  <si>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</si>
  <si>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</si>
  <si>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</si>
  <si>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</si>
  <si>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</si>
  <si>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</si>
  <si>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</si>
  <si>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</si>
  <si>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</si>
  <si>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</si>
  <si>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</si>
  <si>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</si>
  <si>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</si>
  <si>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</si>
  <si>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</si>
  <si>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</si>
  <si>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</si>
  <si>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</si>
  <si>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</si>
  <si>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</si>
  <si>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</si>
  <si>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</si>
  <si>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</si>
  <si>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</si>
  <si>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</si>
  <si>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</si>
  <si>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</si>
  <si>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</si>
  <si>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</si>
  <si>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</si>
  <si>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</si>
  <si>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</si>
  <si>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</si>
  <si>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</si>
  <si>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</si>
  <si>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</si>
  <si>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</si>
  <si>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</si>
  <si>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</si>
  <si>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</si>
  <si>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</si>
  <si>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</si>
  <si>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</si>
  <si>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</si>
  <si>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</si>
  <si>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</si>
  <si>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</si>
  <si>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</si>
  <si>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</si>
  <si>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</si>
  <si>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</si>
  <si>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</si>
  <si>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</si>
  <si>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</si>
  <si>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</si>
  <si>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</si>
  <si>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</si>
  <si>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</si>
  <si>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</si>
  <si>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</si>
  <si>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</si>
  <si>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</si>
  <si>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</si>
  <si>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</si>
  <si>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</si>
  <si>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</si>
  <si>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</si>
  <si>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</si>
  <si>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</si>
  <si>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</si>
  <si>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</si>
  <si>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</si>
  <si>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</si>
  <si>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</si>
  <si>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</si>
  <si>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</si>
  <si>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</si>
  <si>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</si>
  <si>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</si>
  <si>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</si>
  <si>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</si>
  <si>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</si>
  <si>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</si>
  <si>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</si>
  <si>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</si>
  <si>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</si>
  <si>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</si>
  <si>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</si>
  <si>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</si>
  <si>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</si>
  <si>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</si>
  <si>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</si>
  <si>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</si>
  <si>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</si>
  <si>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</si>
  <si>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</si>
  <si>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</si>
  <si>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</si>
  <si>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</si>
  <si>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</si>
  <si>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</si>
  <si>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</si>
  <si>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</si>
  <si>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</si>
  <si>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</si>
  <si>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</si>
  <si>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</si>
  <si>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</si>
  <si>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</si>
  <si>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</si>
  <si>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</si>
  <si>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</si>
  <si>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</si>
  <si>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</si>
  <si>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</si>
  <si>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</si>
  <si>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</si>
  <si>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</si>
  <si>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</si>
  <si>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</si>
  <si>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</si>
  <si>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</si>
  <si>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</si>
  <si>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</si>
  <si>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</si>
  <si>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</si>
  <si>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</si>
  <si>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</si>
  <si>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</si>
  <si>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</si>
  <si>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</si>
  <si>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</si>
  <si>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</si>
  <si>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</si>
  <si>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</si>
  <si>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</si>
  <si>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</si>
  <si>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</si>
  <si>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</si>
  <si>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</si>
  <si>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</si>
  <si>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</si>
  <si>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</si>
  <si>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</si>
  <si>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</si>
  <si>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</si>
  <si>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</si>
  <si>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</si>
  <si>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</si>
  <si>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</si>
  <si>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</si>
  <si>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</si>
  <si>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</si>
  <si>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</si>
  <si>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</si>
  <si>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</si>
  <si>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</si>
  <si>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</si>
  <si>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</si>
  <si>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</si>
  <si>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</si>
  <si>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</si>
  <si>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</si>
  <si>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</si>
  <si>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</si>
  <si>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</si>
  <si>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</si>
  <si>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</si>
  <si>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</si>
  <si>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</si>
  <si>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</si>
  <si>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</si>
  <si>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</si>
  <si>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</si>
  <si>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</si>
  <si>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</si>
  <si>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</si>
  <si>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</si>
  <si>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</si>
  <si>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</si>
  <si>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</si>
  <si>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</si>
  <si>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</si>
  <si>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</si>
  <si>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</si>
  <si>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</si>
  <si>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</si>
  <si>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</si>
  <si>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</si>
  <si>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</si>
  <si>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</si>
  <si>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</si>
  <si>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</si>
  <si>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</si>
  <si>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</si>
  <si>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</si>
  <si>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</si>
  <si>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</si>
  <si>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</si>
  <si>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</si>
  <si>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</si>
  <si>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</si>
  <si>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</si>
  <si>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</si>
  <si>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</si>
  <si>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</si>
  <si>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</si>
  <si>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</si>
  <si>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</si>
  <si>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</si>
  <si>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</si>
  <si>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</si>
  <si>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</si>
  <si>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</si>
  <si>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</si>
  <si>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</si>
  <si>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</si>
  <si>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</si>
  <si>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</si>
  <si>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</si>
  <si>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</si>
  <si>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</si>
  <si>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</si>
  <si>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</si>
  <si>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</si>
  <si>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</si>
  <si>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</si>
  <si>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</si>
  <si>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</si>
  <si>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</si>
  <si>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</si>
  <si>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</si>
  <si>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</si>
  <si>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</si>
  <si>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</si>
  <si>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</si>
  <si>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</si>
  <si>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</si>
  <si>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</si>
  <si>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</si>
  <si>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</si>
  <si>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</si>
  <si>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</si>
  <si>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</si>
  <si>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</si>
  <si>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</si>
  <si>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</si>
  <si>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</si>
  <si>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</si>
  <si>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</si>
  <si>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</si>
  <si>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</si>
  <si>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</si>
  <si>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</si>
  <si>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</si>
  <si>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</si>
  <si>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</si>
  <si>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</si>
  <si>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</si>
  <si>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</si>
  <si>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</si>
  <si>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</si>
  <si>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</si>
  <si>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</si>
  <si>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</si>
  <si>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</si>
  <si>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</si>
  <si>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</si>
  <si>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</si>
  <si>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</si>
  <si>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</si>
  <si>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</si>
  <si>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</si>
  <si>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</si>
  <si>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</si>
  <si>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</si>
  <si>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</si>
  <si>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</si>
  <si>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</si>
  <si>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</si>
  <si>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</si>
  <si>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</si>
  <si>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</si>
  <si>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</si>
  <si>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</si>
  <si>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</si>
  <si>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</si>
  <si>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</si>
  <si>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</si>
  <si>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</si>
  <si>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</si>
  <si>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</si>
  <si>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</si>
  <si>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</si>
  <si>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</si>
  <si>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</si>
  <si>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</si>
  <si>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</si>
  <si>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</si>
  <si>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</si>
  <si>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</si>
  <si>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</si>
  <si>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</si>
  <si>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</si>
  <si>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</si>
  <si>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</si>
  <si>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</si>
  <si>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</si>
  <si>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</si>
  <si>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</si>
  <si>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</si>
  <si>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</si>
  <si>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</si>
  <si>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</si>
  <si>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</si>
  <si>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</si>
  <si>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</si>
  <si>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</si>
  <si>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</si>
  <si>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</si>
  <si>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</si>
  <si>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</si>
  <si>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</si>
  <si>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</si>
  <si>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</si>
  <si>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</si>
  <si>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</si>
  <si>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</si>
  <si>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</si>
  <si>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</si>
  <si>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</si>
  <si>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</si>
  <si>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</si>
  <si>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</si>
  <si>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</si>
  <si>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</si>
  <si>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</si>
  <si>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</si>
  <si>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</si>
  <si>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</si>
  <si>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</si>
  <si>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</si>
  <si>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</si>
  <si>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</si>
  <si>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</si>
  <si>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</si>
  <si>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</si>
  <si>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</si>
  <si>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</si>
  <si>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</si>
  <si>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</si>
  <si>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</si>
  <si>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</si>
  <si>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</si>
  <si>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</si>
  <si>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</si>
  <si>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</si>
  <si>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</si>
  <si>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</si>
  <si>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</si>
  <si>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</si>
  <si>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</si>
  <si>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</si>
  <si>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</si>
  <si>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</si>
  <si>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</si>
  <si>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</si>
  <si>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</si>
  <si>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</si>
  <si>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</si>
  <si>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</si>
  <si>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</si>
  <si>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</si>
  <si>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</si>
  <si>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</si>
  <si>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</si>
  <si>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</si>
  <si>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</si>
  <si>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</si>
  <si>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</si>
  <si>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</si>
  <si>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</si>
  <si>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</si>
  <si>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</si>
  <si>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</si>
  <si>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</si>
  <si>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</si>
  <si>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</si>
  <si>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</si>
  <si>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</si>
  <si>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</si>
  <si>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</si>
  <si>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</si>
  <si>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</si>
  <si>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</si>
  <si>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</si>
  <si>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</si>
  <si>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</si>
  <si>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</si>
  <si>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</si>
  <si>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</si>
  <si>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</si>
  <si>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</si>
  <si>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</si>
  <si>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</si>
  <si>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</si>
  <si>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</si>
  <si>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</si>
  <si>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</si>
  <si>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</si>
  <si>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</si>
  <si>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</si>
  <si>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</si>
  <si>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</si>
  <si>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</si>
  <si>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</si>
  <si>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</si>
  <si>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</si>
  <si>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</si>
  <si>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</si>
  <si>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</si>
  <si>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</si>
  <si>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</si>
  <si>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</si>
  <si>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</si>
  <si>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</si>
  <si>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</si>
  <si>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</si>
  <si>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</si>
  <si>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</si>
  <si>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</si>
  <si>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</si>
  <si>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</si>
  <si>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</si>
  <si>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</si>
  <si>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</si>
  <si>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</si>
  <si>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</si>
  <si>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</si>
  <si>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</si>
  <si>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</si>
  <si>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</si>
  <si>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</si>
  <si>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</si>
  <si>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</si>
  <si>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</si>
  <si>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</si>
  <si>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</si>
  <si>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</si>
  <si>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</si>
  <si>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</si>
  <si>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</si>
  <si>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</si>
  <si>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</si>
  <si>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</si>
  <si>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</si>
  <si>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</si>
  <si>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</si>
  <si>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</si>
  <si>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</si>
  <si>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</si>
  <si>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</si>
  <si>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</si>
  <si>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</si>
  <si>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</si>
  <si>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</si>
  <si>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</si>
  <si>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</si>
  <si>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</si>
  <si>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</si>
  <si>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</si>
  <si>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</si>
  <si>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</si>
  <si>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</si>
  <si>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</si>
  <si>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</si>
  <si>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</si>
  <si>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</si>
  <si>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</si>
  <si>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</si>
  <si>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</si>
  <si>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</si>
  <si>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</si>
  <si>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</si>
  <si>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</si>
  <si>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</si>
  <si>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</si>
  <si>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</si>
  <si>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</si>
  <si>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</si>
  <si>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</si>
  <si>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</si>
  <si>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</si>
  <si>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</si>
  <si>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</si>
  <si>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</si>
  <si>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</si>
  <si>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</si>
  <si>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</si>
  <si>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</si>
  <si>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</si>
  <si>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</si>
  <si>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</si>
  <si>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</si>
  <si>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</si>
  <si>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</si>
  <si>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</si>
  <si>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</si>
  <si>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</si>
  <si>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</si>
  <si>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</si>
  <si>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</si>
  <si>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</si>
  <si>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</si>
  <si>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</si>
  <si>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</si>
  <si>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</si>
  <si>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</si>
  <si>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</si>
  <si>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</si>
  <si>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</si>
  <si>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</si>
  <si>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</si>
  <si>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</si>
  <si>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</si>
  <si>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</si>
  <si>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</si>
  <si>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</si>
  <si>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</si>
  <si>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</si>
  <si>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</si>
  <si>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</si>
  <si>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</si>
  <si>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</si>
  <si>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</si>
  <si>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</si>
  <si>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</si>
  <si>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</si>
  <si>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</si>
  <si>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</si>
  <si>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</si>
  <si>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</si>
  <si>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</si>
  <si>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</si>
  <si>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</si>
  <si>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</si>
  <si>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</si>
  <si>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</si>
  <si>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</si>
  <si>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</si>
  <si>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</si>
  <si>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</si>
  <si>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</si>
  <si>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</si>
  <si>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</si>
  <si>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</si>
  <si>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</si>
  <si>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</si>
  <si>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</si>
  <si>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</si>
  <si>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</si>
  <si>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</si>
  <si>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</si>
  <si>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</si>
  <si>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</si>
  <si>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</si>
  <si>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</si>
  <si>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</si>
  <si>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</si>
  <si>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</si>
  <si>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</si>
  <si>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</si>
  <si>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</si>
  <si>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</si>
  <si>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</si>
  <si>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</si>
  <si>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</si>
  <si>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</si>
  <si>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</si>
  <si>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</si>
  <si>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</si>
  <si>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</si>
  <si>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</si>
  <si>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</si>
  <si>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</si>
  <si>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</si>
  <si>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</si>
  <si>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</si>
  <si>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</si>
  <si>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</si>
  <si>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</si>
  <si>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</si>
  <si>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</si>
  <si>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</si>
  <si>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</si>
  <si>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</si>
  <si>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</si>
  <si>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</si>
  <si>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</si>
  <si>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</si>
  <si>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</si>
  <si>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</si>
  <si>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</si>
  <si>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</si>
  <si>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</si>
  <si>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</si>
  <si>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</si>
  <si>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</si>
  <si>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</si>
  <si>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</si>
  <si>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</si>
  <si>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</si>
  <si>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</si>
  <si>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</si>
  <si>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</si>
  <si>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</si>
  <si>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</si>
  <si>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</si>
  <si>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</si>
  <si>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</si>
  <si>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</si>
  <si>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</si>
  <si>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</si>
  <si>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</si>
  <si>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</si>
  <si>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</si>
  <si>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</si>
  <si>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</si>
  <si>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</si>
  <si>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</si>
  <si>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</si>
  <si>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</si>
  <si>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</si>
  <si>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</si>
  <si>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</si>
  <si>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</si>
  <si>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</si>
  <si>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</si>
  <si>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</si>
  <si>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</si>
  <si>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</si>
  <si>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</si>
  <si>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</si>
  <si>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</si>
  <si>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</si>
  <si>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</si>
  <si>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</si>
  <si>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</si>
  <si>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</si>
  <si>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</si>
  <si>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</si>
  <si>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</si>
  <si>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</si>
  <si>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</si>
  <si>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</si>
  <si>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</si>
  <si>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</si>
  <si>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</si>
  <si>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</si>
  <si>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</si>
  <si>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</si>
  <si>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</si>
  <si>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</si>
  <si>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</si>
  <si>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</si>
  <si>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</si>
  <si>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</si>
  <si>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</si>
  <si>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</si>
  <si>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</si>
  <si>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</si>
  <si>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</si>
  <si>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</si>
  <si>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</si>
  <si>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</si>
  <si>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</si>
  <si>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</si>
  <si>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</si>
  <si>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</si>
  <si>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</si>
  <si>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</si>
  <si>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</si>
  <si>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</si>
  <si>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</si>
  <si>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</si>
  <si>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</si>
  <si>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</si>
  <si>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</si>
  <si>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</si>
  <si>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</si>
  <si>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</si>
  <si>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</si>
  <si>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</si>
  <si>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</si>
  <si>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</si>
  <si>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</si>
  <si>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</si>
  <si>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</si>
  <si>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</si>
  <si>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</si>
  <si>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</si>
  <si>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</si>
  <si>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</si>
  <si>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</si>
  <si>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</si>
  <si>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</si>
  <si>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</si>
  <si>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</si>
  <si>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</si>
  <si>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</si>
  <si>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</si>
  <si>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</si>
  <si>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</si>
  <si>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</si>
  <si>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</si>
  <si>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</si>
  <si>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</si>
  <si>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</si>
  <si>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</si>
  <si>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</si>
  <si>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</si>
  <si>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</si>
  <si>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</si>
  <si>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</si>
  <si>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</si>
  <si>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</si>
  <si>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</si>
  <si>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</si>
  <si>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</si>
  <si>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</si>
  <si>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</si>
  <si>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</si>
  <si>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</si>
  <si>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</si>
  <si>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</si>
  <si>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</si>
  <si>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</si>
  <si>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</si>
  <si>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</si>
  <si>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</si>
  <si>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</si>
  <si>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</si>
  <si>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</si>
  <si>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</si>
  <si>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</si>
  <si>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</si>
  <si>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</si>
  <si>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</si>
  <si>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</si>
  <si>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</si>
  <si>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</si>
  <si>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</si>
  <si>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</si>
  <si>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</si>
  <si>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</si>
  <si>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</si>
  <si>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</si>
  <si>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</si>
  <si>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</si>
  <si>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</si>
  <si>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</si>
  <si>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</si>
  <si>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</si>
  <si>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</si>
  <si>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</si>
  <si>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</si>
  <si>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</si>
  <si>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</si>
  <si>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</si>
  <si>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</si>
  <si>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</si>
  <si>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</si>
  <si>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</si>
  <si>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</si>
  <si>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</si>
  <si>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</si>
  <si>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</si>
  <si>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</si>
  <si>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</si>
  <si>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</si>
  <si>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</si>
  <si>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</si>
  <si>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</si>
  <si>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</si>
  <si>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</si>
  <si>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</si>
  <si>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</si>
  <si>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</si>
  <si>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</si>
  <si>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</si>
  <si>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</si>
  <si>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</si>
  <si>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</si>
  <si>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</si>
  <si>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</si>
  <si>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</si>
  <si>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</si>
  <si>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</si>
  <si>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</si>
  <si>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</si>
  <si>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</si>
  <si>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</si>
  <si>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</si>
  <si>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</si>
  <si>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</si>
  <si>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</si>
  <si>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</si>
  <si>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</si>
  <si>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</si>
  <si>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</si>
  <si>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</si>
  <si>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</si>
  <si>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</si>
  <si>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</si>
  <si>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</si>
  <si>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</si>
  <si>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</si>
  <si>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</si>
  <si>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</si>
  <si>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</si>
  <si>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</si>
  <si>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</si>
  <si>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</si>
  <si>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</si>
  <si>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</si>
  <si>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</si>
  <si>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</si>
  <si>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</si>
  <si>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</si>
  <si>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</si>
  <si>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</si>
  <si>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</si>
  <si>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</si>
  <si>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</si>
  <si>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</si>
  <si>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</si>
  <si>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</si>
  <si>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</si>
  <si>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</si>
  <si>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</si>
  <si>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</si>
  <si>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</si>
  <si>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</si>
  <si>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</si>
  <si>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</si>
  <si>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</si>
  <si>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</si>
  <si>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</si>
  <si>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</si>
  <si>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</si>
  <si>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</si>
  <si>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</si>
  <si>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</si>
  <si>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</si>
  <si>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</si>
  <si>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</si>
  <si>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</si>
  <si>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</si>
  <si>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</si>
  <si>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</si>
  <si>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</si>
  <si>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</si>
  <si>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</si>
  <si>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</si>
  <si>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</si>
  <si>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</si>
  <si>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</si>
  <si>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</si>
  <si>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</si>
  <si>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</si>
  <si>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</si>
  <si>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</si>
  <si>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</si>
  <si>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</si>
  <si>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</si>
  <si>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</si>
  <si>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</si>
  <si>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</si>
  <si>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</si>
  <si>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</si>
  <si>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</si>
  <si>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</si>
  <si>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</si>
  <si>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</si>
  <si>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</si>
  <si>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</si>
  <si>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</si>
  <si>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</si>
  <si>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</si>
  <si>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</si>
  <si>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</si>
  <si>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</si>
  <si>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</si>
  <si>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</si>
  <si>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</si>
  <si>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</si>
  <si>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</si>
  <si>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</si>
  <si>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</si>
  <si>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</si>
  <si>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</si>
  <si>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</si>
  <si>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</si>
  <si>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</si>
  <si>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</si>
  <si>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</si>
  <si>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</si>
  <si>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</si>
  <si>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</si>
  <si>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</si>
  <si>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</si>
  <si>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</si>
  <si>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</si>
  <si>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</si>
  <si>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</si>
  <si>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</si>
  <si>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</si>
  <si>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</si>
  <si>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</si>
  <si>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</si>
  <si>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</si>
  <si>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</si>
  <si>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</si>
  <si>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</si>
  <si>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</si>
  <si>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</si>
  <si>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</si>
  <si>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</si>
  <si>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</si>
  <si>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</si>
  <si>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</si>
  <si>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</si>
  <si>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</si>
  <si>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</si>
  <si>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</si>
  <si>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</si>
  <si>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</si>
  <si>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</si>
  <si>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</si>
  <si>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</si>
  <si>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</si>
  <si>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</si>
  <si>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</si>
  <si>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</si>
  <si>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</si>
  <si>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</si>
  <si>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</si>
  <si>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</si>
  <si>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</si>
  <si>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</si>
  <si>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</si>
  <si>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</si>
  <si>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</si>
  <si>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</si>
  <si>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</si>
  <si>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</si>
  <si>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</si>
  <si>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</si>
  <si>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</si>
  <si>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</si>
  <si>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</si>
  <si>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</si>
  <si>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</si>
  <si>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</si>
  <si>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</si>
  <si>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</si>
  <si>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</si>
  <si>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</si>
  <si>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</si>
  <si>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</si>
  <si>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</si>
  <si>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</si>
  <si>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</si>
  <si>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</si>
  <si>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</si>
  <si>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</si>
  <si>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</si>
  <si>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</si>
  <si>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</si>
  <si>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</si>
  <si>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</si>
  <si>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</si>
  <si>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</si>
  <si>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</si>
  <si>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</si>
  <si>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</si>
  <si>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</si>
  <si>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</si>
  <si>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</si>
  <si>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</si>
  <si>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</si>
  <si>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</si>
  <si>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</si>
  <si>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</si>
  <si>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</si>
  <si>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</si>
  <si>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</si>
  <si>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</si>
  <si>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</si>
  <si>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</si>
  <si>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</si>
  <si>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</si>
  <si>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</si>
  <si>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</si>
  <si>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</si>
  <si>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</si>
  <si>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</si>
  <si>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</si>
  <si>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</si>
  <si>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</si>
  <si>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</si>
  <si>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</si>
  <si>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</si>
  <si>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</si>
  <si>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</si>
  <si>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</si>
  <si>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</si>
  <si>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</si>
  <si>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</si>
  <si>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</si>
  <si>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</si>
  <si>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</si>
  <si>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</si>
  <si>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</si>
  <si>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</si>
  <si>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</si>
  <si>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</si>
  <si>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</si>
  <si>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</si>
  <si>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</si>
  <si>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</si>
  <si>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</si>
  <si>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</si>
  <si>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</si>
  <si>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</si>
  <si>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</si>
  <si>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</si>
  <si>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</si>
  <si>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</si>
  <si>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</si>
  <si>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</si>
  <si>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</si>
  <si>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</si>
  <si>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</si>
  <si>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</si>
  <si>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</si>
  <si>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</si>
  <si>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</si>
  <si>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</si>
  <si>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</si>
  <si>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</si>
  <si>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</si>
  <si>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</si>
  <si>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</si>
  <si>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</si>
  <si>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</si>
  <si>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</si>
  <si>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</si>
  <si>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</si>
  <si>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</si>
  <si>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</si>
  <si>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</si>
  <si>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</si>
  <si>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</si>
  <si>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</si>
  <si>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</si>
  <si>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</si>
  <si>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</si>
  <si>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</si>
  <si>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</si>
  <si>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</si>
  <si>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</si>
  <si>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</si>
  <si>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</si>
  <si>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</si>
  <si>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</si>
  <si>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</si>
  <si>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</si>
  <si>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</si>
  <si>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</si>
  <si>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</si>
  <si>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</si>
  <si>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</si>
  <si>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</si>
  <si>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</si>
  <si>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</si>
  <si>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</si>
  <si>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</si>
  <si>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</si>
  <si>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</si>
  <si>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</si>
  <si>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</si>
  <si>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</si>
  <si>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</si>
  <si>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</si>
  <si>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</si>
  <si>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</si>
  <si>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</si>
  <si>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</si>
  <si>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</si>
  <si>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</si>
  <si>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</si>
  <si>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</si>
  <si>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</si>
  <si>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</si>
  <si>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</si>
  <si>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</si>
  <si>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</si>
  <si>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</si>
  <si>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</si>
  <si>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</si>
  <si>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</si>
  <si>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</si>
  <si>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</si>
  <si>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</si>
  <si>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</si>
  <si>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</si>
  <si>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</si>
  <si>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</si>
  <si>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</si>
  <si>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</si>
  <si>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</si>
  <si>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</si>
  <si>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</si>
  <si>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</si>
  <si>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</si>
  <si>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</si>
  <si>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</si>
  <si>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</si>
  <si>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</si>
  <si>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</si>
  <si>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</si>
  <si>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</si>
  <si>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</si>
  <si>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</si>
  <si>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</si>
  <si>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</si>
  <si>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</si>
  <si>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</si>
  <si>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</si>
  <si>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</si>
  <si>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</si>
  <si>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</si>
  <si>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</si>
  <si>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</si>
  <si>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</si>
  <si>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</si>
  <si>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</si>
  <si>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</si>
  <si>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</si>
  <si>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</si>
  <si>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</si>
  <si>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</si>
  <si>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</si>
  <si>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</si>
  <si>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</si>
  <si>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</si>
  <si>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</si>
  <si>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</si>
  <si>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</si>
  <si>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</si>
  <si>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</si>
  <si>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</si>
  <si>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</si>
  <si>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</si>
  <si>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</si>
  <si>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</si>
  <si>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</si>
  <si>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</si>
  <si>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</si>
  <si>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</si>
  <si>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</si>
  <si>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</si>
  <si>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</si>
  <si>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</si>
  <si>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</si>
  <si>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</si>
  <si>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</si>
  <si>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</si>
  <si>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</si>
  <si>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</si>
  <si>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</si>
  <si>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</si>
  <si>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</si>
  <si>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</si>
  <si>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</si>
  <si>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</si>
  <si>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</si>
  <si>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</si>
  <si>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</si>
  <si>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</si>
  <si>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</si>
  <si>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</si>
  <si>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</si>
  <si>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</si>
  <si>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</si>
  <si>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</si>
  <si>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</si>
  <si>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</si>
  <si>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</si>
  <si>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</si>
  <si>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</si>
  <si>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</si>
  <si>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</si>
  <si>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</si>
  <si>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</si>
  <si>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</si>
  <si>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</si>
  <si>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</si>
  <si>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</si>
  <si>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</si>
  <si>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</si>
  <si>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</si>
  <si>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</si>
  <si>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</si>
  <si>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</si>
  <si>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</si>
  <si>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</si>
  <si>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</si>
  <si>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</si>
  <si>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</si>
  <si>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</si>
  <si>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</si>
  <si>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</si>
  <si>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</si>
  <si>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</si>
  <si>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</si>
  <si>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</si>
  <si>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</si>
  <si>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</si>
  <si>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</si>
  <si>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</si>
  <si>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</si>
  <si>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</si>
  <si>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</si>
  <si>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</si>
  <si>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</si>
  <si>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</si>
  <si>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</si>
  <si>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</si>
  <si>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</si>
  <si>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</si>
  <si>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</si>
  <si>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</si>
  <si>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</si>
  <si>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</si>
  <si>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</si>
  <si>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</si>
  <si>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</si>
  <si>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</si>
  <si>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</si>
  <si>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</si>
  <si>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</si>
  <si>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</si>
  <si>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</si>
  <si>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</si>
  <si>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</si>
  <si>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</si>
  <si>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</si>
  <si>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</si>
  <si>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</si>
  <si>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</si>
  <si>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</si>
  <si>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</si>
  <si>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</si>
  <si>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</si>
  <si>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</si>
  <si>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</si>
  <si>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</si>
  <si>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</si>
  <si>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</si>
  <si>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</si>
  <si>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</si>
  <si>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</si>
  <si>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</si>
  <si>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</si>
  <si>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</si>
  <si>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</si>
  <si>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</si>
  <si>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</si>
  <si>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</si>
  <si>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</si>
  <si>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</si>
  <si>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</si>
  <si>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</si>
  <si>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</si>
  <si>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</si>
  <si>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</si>
  <si>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</si>
  <si>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</si>
  <si>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</si>
  <si>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</si>
  <si>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</si>
  <si>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</si>
  <si>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</si>
  <si>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</si>
  <si>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</si>
  <si>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</si>
  <si>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</si>
  <si>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</si>
  <si>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</si>
  <si>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</si>
  <si>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</si>
  <si>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</si>
  <si>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</si>
  <si>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</si>
  <si>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</si>
  <si>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</si>
  <si>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</si>
  <si>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</si>
  <si>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</si>
  <si>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</si>
  <si>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</si>
  <si>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</si>
  <si>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</si>
  <si>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</si>
  <si>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</si>
  <si>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</si>
  <si>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</si>
  <si>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</si>
  <si>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</si>
  <si>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</si>
  <si>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</si>
  <si>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</si>
  <si>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</si>
  <si>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</si>
  <si>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</si>
  <si>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</si>
  <si>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</si>
  <si>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</si>
  <si>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</si>
  <si>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</si>
  <si>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</si>
  <si>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</si>
  <si>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</si>
  <si>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</si>
  <si>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</si>
  <si>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</si>
  <si>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</si>
  <si>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</si>
  <si>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</si>
  <si>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</si>
  <si>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</si>
  <si>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</si>
  <si>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</si>
  <si>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</si>
  <si>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</si>
  <si>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</si>
  <si>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</si>
  <si>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</si>
  <si>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</si>
  <si>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</si>
  <si>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</si>
  <si>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</si>
  <si>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</si>
  <si>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</si>
  <si>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</si>
  <si>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</si>
  <si>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</si>
  <si>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</si>
  <si>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</si>
  <si>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</si>
  <si>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</si>
  <si>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</si>
  <si>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</si>
  <si>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</si>
  <si>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</si>
  <si>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</si>
  <si>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</si>
  <si>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</si>
  <si>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</si>
  <si>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</si>
  <si>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</si>
  <si>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</si>
  <si>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</si>
  <si>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</si>
  <si>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</si>
  <si>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</si>
  <si>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</si>
  <si>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</si>
  <si>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</si>
  <si>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</si>
  <si>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</si>
  <si>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</si>
  <si>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</si>
  <si>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</si>
  <si>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</si>
  <si>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</si>
  <si>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</si>
  <si>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</si>
  <si>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</si>
  <si>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</si>
  <si>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</si>
  <si>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</si>
  <si>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</si>
  <si>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</si>
  <si>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</si>
  <si>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</si>
  <si>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</si>
  <si>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</si>
  <si>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</si>
  <si>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</si>
  <si>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</si>
  <si>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</si>
  <si>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</si>
  <si>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</si>
  <si>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</si>
  <si>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</si>
  <si>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</si>
  <si>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</si>
  <si>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</si>
  <si>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</si>
  <si>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</si>
  <si>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</si>
  <si>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</si>
  <si>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</si>
  <si>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</si>
  <si>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</si>
  <si>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</si>
  <si>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</si>
  <si>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</si>
  <si>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</si>
  <si>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</si>
  <si>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</si>
  <si>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</si>
  <si>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</si>
  <si>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</si>
  <si>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</si>
  <si>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</si>
  <si>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</si>
  <si>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</si>
  <si>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</si>
  <si>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</si>
  <si>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</si>
  <si>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</si>
  <si>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</si>
  <si>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</si>
  <si>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</si>
  <si>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</si>
  <si>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</si>
  <si>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</si>
  <si>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</si>
  <si>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</si>
  <si>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</si>
  <si>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</si>
  <si>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</si>
  <si>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</si>
  <si>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</si>
  <si>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</si>
  <si>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</si>
  <si>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</si>
  <si>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</si>
  <si>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</si>
  <si>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</si>
  <si>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</si>
  <si>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</si>
  <si>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</si>
  <si>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</si>
  <si>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</si>
  <si>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</si>
  <si>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</si>
  <si>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</si>
  <si>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</si>
  <si>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</si>
  <si>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</si>
  <si>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</si>
  <si>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</si>
  <si>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</si>
  <si>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</si>
  <si>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</si>
  <si>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</si>
  <si>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</si>
  <si>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</si>
  <si>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</si>
  <si>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</si>
  <si>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</si>
  <si>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</si>
  <si>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</si>
  <si>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</si>
  <si>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</si>
  <si>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</si>
  <si>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</si>
  <si>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</si>
  <si>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</si>
  <si>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</si>
  <si>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</si>
  <si>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</si>
  <si>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</si>
  <si>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</si>
  <si>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</si>
  <si>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</si>
  <si>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</si>
  <si>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</si>
  <si>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</si>
  <si>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</si>
  <si>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</si>
  <si>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</si>
  <si>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</si>
  <si>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</si>
  <si>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</si>
  <si>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</si>
  <si>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</si>
  <si>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</si>
  <si>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</si>
  <si>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</si>
  <si>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</si>
  <si>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</si>
  <si>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</si>
  <si>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</si>
  <si>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</si>
  <si>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</si>
  <si>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</si>
  <si>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</si>
  <si>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</si>
  <si>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</si>
  <si>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</si>
  <si>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</si>
  <si>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</si>
  <si>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</si>
  <si>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</si>
  <si>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</si>
  <si>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</si>
  <si>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</si>
  <si>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</si>
  <si>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</si>
  <si>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</si>
  <si>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</si>
  <si>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</si>
  <si>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</si>
  <si>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</si>
  <si>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</si>
  <si>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</si>
  <si>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</si>
  <si>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</si>
  <si>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</si>
  <si>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</si>
  <si>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</si>
  <si>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</si>
  <si>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</si>
  <si>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</si>
  <si>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</si>
  <si>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</si>
  <si>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</si>
  <si>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</si>
  <si>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</si>
  <si>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</si>
  <si>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</si>
  <si>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</si>
  <si>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</si>
  <si>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</si>
  <si>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</si>
  <si>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</si>
  <si>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</si>
  <si>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</si>
  <si>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</si>
  <si>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</si>
  <si>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</si>
  <si>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</si>
  <si>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</si>
  <si>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</si>
  <si>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</si>
  <si>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</si>
  <si>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</si>
  <si>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</si>
  <si>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</si>
  <si>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</si>
  <si>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</si>
  <si>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</si>
  <si>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</si>
  <si>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</si>
  <si>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</si>
  <si>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</si>
  <si>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</si>
  <si>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</si>
  <si>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</si>
  <si>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</si>
  <si>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</si>
  <si>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</si>
  <si>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</si>
  <si>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</si>
  <si>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</si>
  <si>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</si>
  <si>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</si>
  <si>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</si>
  <si>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</si>
  <si>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</si>
  <si>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</si>
  <si>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</si>
  <si>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</si>
  <si>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</si>
  <si>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</si>
  <si>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</si>
  <si>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</si>
  <si>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</si>
  <si>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</si>
  <si>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</si>
  <si>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</si>
  <si>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</si>
  <si>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</si>
  <si>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</si>
  <si>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</si>
  <si>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</si>
  <si>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</si>
  <si>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</si>
  <si>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</si>
  <si>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</si>
  <si>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</si>
  <si>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</si>
  <si>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</si>
  <si>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</si>
  <si>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</si>
  <si>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</si>
  <si>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</si>
  <si>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</si>
  <si>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</si>
  <si>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</si>
  <si>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</si>
  <si>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</si>
  <si>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</si>
  <si>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</si>
  <si>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</si>
  <si>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</si>
  <si>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</si>
  <si>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</si>
  <si>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</si>
  <si>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</si>
  <si>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</si>
  <si>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</si>
  <si>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</si>
  <si>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</si>
  <si>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</si>
  <si>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</si>
  <si>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</si>
  <si>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</si>
  <si>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</si>
  <si>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</si>
  <si>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</si>
  <si>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</si>
  <si>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</si>
  <si>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</si>
  <si>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</si>
  <si>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</si>
  <si>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</si>
  <si>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</si>
  <si>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</si>
  <si>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</si>
  <si>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</si>
  <si>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</si>
  <si>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</si>
  <si>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</si>
  <si>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</si>
  <si>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</si>
  <si>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</si>
  <si>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</si>
  <si>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</si>
  <si>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</si>
  <si>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</si>
  <si>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</si>
  <si>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</si>
  <si>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</si>
  <si>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</si>
  <si>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</si>
  <si>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</si>
  <si>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</si>
  <si>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</si>
  <si>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</si>
  <si>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</si>
  <si>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</si>
  <si>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</si>
  <si>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</si>
  <si>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</si>
  <si>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</si>
  <si>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</si>
  <si>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</si>
  <si>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</si>
  <si>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</si>
  <si>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</si>
  <si>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</si>
  <si>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</si>
  <si>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</si>
  <si>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</si>
  <si>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</si>
  <si>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</si>
  <si>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</si>
  <si>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</si>
  <si>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</si>
  <si>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</si>
  <si>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</si>
  <si>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</si>
  <si>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</si>
  <si>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</si>
  <si>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</si>
  <si>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</si>
  <si>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</si>
  <si>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</si>
  <si>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</si>
  <si>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</si>
  <si>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</si>
  <si>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</si>
  <si>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</si>
  <si>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</si>
  <si>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</si>
  <si>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</si>
  <si>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</si>
  <si>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</si>
  <si>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</si>
  <si>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</si>
  <si>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</si>
  <si>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</si>
  <si>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</si>
  <si>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</si>
  <si>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</si>
  <si>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</si>
  <si>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</si>
  <si>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</si>
  <si>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</si>
  <si>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</si>
  <si>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</si>
  <si>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</si>
  <si>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</si>
  <si>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</si>
  <si>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</si>
  <si>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</si>
  <si>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</si>
  <si>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</si>
  <si>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</si>
  <si>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</si>
  <si>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</si>
  <si>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</si>
  <si>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</si>
  <si>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</si>
  <si>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</si>
  <si>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</si>
  <si>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</si>
  <si>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</si>
  <si>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</si>
  <si>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</si>
  <si>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</si>
  <si>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</si>
  <si>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</si>
  <si>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</si>
  <si>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</si>
  <si>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</si>
  <si>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</si>
  <si>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</si>
  <si>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</si>
  <si>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</si>
  <si>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</si>
  <si>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</si>
  <si>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</si>
  <si>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</si>
  <si>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</si>
  <si>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</si>
  <si>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</si>
  <si>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</si>
  <si>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</si>
  <si>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</si>
  <si>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</si>
  <si>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</si>
  <si>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</si>
  <si>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</si>
  <si>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</si>
  <si>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</si>
  <si>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</si>
  <si>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</si>
  <si>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</si>
  <si>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</si>
  <si>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</si>
  <si>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</si>
  <si>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</si>
  <si>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</si>
  <si>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</si>
  <si>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</si>
  <si>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</si>
  <si>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</si>
  <si>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</si>
  <si>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</si>
  <si>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</si>
  <si>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</si>
  <si>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</si>
  <si>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</si>
  <si>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</si>
  <si>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</si>
  <si>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</si>
  <si>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</si>
  <si>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</si>
  <si>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</si>
  <si>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</si>
  <si>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</si>
  <si>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</si>
  <si>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</si>
  <si>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</si>
  <si>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</si>
  <si>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</si>
  <si>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</si>
  <si>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</si>
  <si>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</si>
  <si>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</si>
  <si>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</si>
  <si>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</si>
  <si>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</si>
  <si>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</si>
  <si>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</si>
  <si>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</si>
  <si>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</si>
  <si>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</si>
  <si>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</si>
  <si>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</si>
  <si>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</si>
  <si>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</si>
  <si>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</si>
  <si>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</si>
  <si>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</si>
  <si>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</si>
  <si>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</si>
  <si>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</si>
  <si>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</si>
  <si>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</si>
  <si>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</si>
  <si>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</si>
  <si>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</si>
  <si>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</si>
  <si>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</si>
  <si>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</si>
  <si>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</si>
  <si>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</si>
  <si>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</si>
  <si>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</si>
  <si>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</si>
  <si>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</si>
  <si>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</si>
  <si>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</si>
  <si>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</si>
  <si>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</si>
  <si>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</si>
  <si>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</si>
  <si>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</si>
  <si>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</si>
  <si>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</si>
  <si>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</si>
  <si>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</si>
  <si>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</si>
  <si>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</si>
  <si>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</si>
  <si>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</si>
  <si>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</si>
  <si>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</si>
  <si>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</si>
  <si>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</si>
  <si>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</si>
  <si>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</si>
  <si>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</si>
  <si>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</si>
  <si>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</si>
  <si>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</si>
  <si>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</si>
  <si>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</si>
  <si>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</si>
  <si>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</si>
  <si>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</si>
  <si>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</si>
  <si>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</si>
  <si>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</si>
  <si>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</si>
  <si>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</si>
  <si>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</si>
  <si>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</si>
  <si>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</si>
  <si>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</si>
  <si>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</si>
  <si>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</si>
  <si>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</si>
  <si>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</si>
  <si>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</si>
  <si>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</si>
  <si>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</si>
  <si>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</si>
  <si>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</si>
  <si>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</si>
  <si>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</si>
  <si>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</si>
  <si>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</si>
  <si>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</si>
  <si>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</si>
  <si>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</si>
  <si>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</si>
  <si>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</si>
  <si>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</si>
  <si>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</si>
  <si>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</si>
  <si>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</si>
  <si>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</si>
  <si>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</si>
  <si>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</si>
  <si>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</si>
  <si>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</si>
  <si>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</si>
  <si>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</si>
  <si>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</si>
  <si>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</si>
  <si>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</si>
  <si>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</si>
  <si>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</si>
  <si>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</si>
  <si>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</si>
  <si>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</si>
  <si>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</si>
  <si>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</si>
  <si>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</si>
  <si>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</si>
  <si>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</si>
  <si>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</si>
  <si>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</si>
  <si>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</si>
  <si>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</si>
  <si>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</si>
  <si>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</si>
  <si>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</si>
  <si>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</si>
  <si>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</si>
  <si>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</si>
  <si>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</si>
  <si>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</si>
  <si>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</si>
  <si>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</si>
  <si>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</si>
  <si>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</si>
  <si>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</si>
  <si>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</si>
  <si>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</si>
  <si>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</si>
  <si>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</si>
  <si>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</si>
  <si>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</si>
  <si>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</si>
  <si>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</si>
  <si>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</si>
  <si>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</si>
  <si>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</si>
  <si>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</si>
  <si>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</si>
  <si>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</si>
  <si>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</si>
  <si>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</si>
  <si>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</si>
  <si>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</si>
  <si>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</si>
  <si>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</si>
  <si>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</si>
  <si>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</si>
  <si>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</si>
  <si>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</si>
  <si>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</si>
  <si>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</si>
  <si>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</si>
  <si>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</si>
  <si>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</si>
  <si>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</si>
  <si>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</si>
  <si>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</si>
  <si>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</si>
  <si>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</si>
  <si>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</si>
  <si>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</si>
  <si>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</si>
  <si>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</si>
  <si>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</si>
  <si>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</si>
  <si>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</si>
  <si>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</si>
  <si>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</si>
  <si>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</si>
  <si>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</si>
  <si>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</si>
  <si>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</si>
  <si>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</si>
  <si>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</si>
  <si>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</si>
  <si>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</si>
  <si>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</si>
  <si>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</si>
  <si>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</si>
  <si>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</si>
  <si>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</si>
  <si>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</si>
  <si>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</si>
  <si>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</si>
  <si>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</si>
  <si>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</si>
  <si>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</si>
  <si>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</si>
  <si>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</si>
  <si>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</si>
  <si>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</si>
  <si>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</si>
  <si>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</si>
  <si>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</si>
  <si>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</si>
  <si>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</si>
  <si>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</si>
  <si>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</si>
  <si>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</si>
  <si>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</si>
  <si>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</si>
  <si>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</si>
  <si>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</si>
  <si>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</si>
  <si>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</si>
  <si>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</si>
  <si>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</si>
  <si>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</si>
  <si>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</si>
  <si>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</si>
  <si>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</si>
  <si>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</si>
  <si>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</si>
  <si>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</si>
  <si>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</si>
  <si>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</si>
  <si>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</si>
  <si>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</si>
  <si>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</si>
  <si>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</si>
  <si>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</si>
  <si>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</si>
  <si>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</si>
  <si>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</si>
  <si>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</si>
  <si>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</si>
  <si>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</si>
  <si>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</si>
  <si>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</si>
  <si>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</si>
  <si>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</si>
  <si>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</si>
  <si>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</si>
  <si>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</si>
  <si>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</si>
  <si>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</si>
  <si>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</si>
  <si>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</si>
  <si>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</si>
  <si>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</si>
  <si>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</si>
  <si>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</si>
  <si>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</si>
  <si>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</si>
  <si>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</si>
  <si>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</si>
  <si>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</si>
  <si>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</si>
  <si>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</si>
  <si>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</si>
  <si>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</si>
  <si>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</si>
  <si>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</si>
  <si>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</si>
  <si>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</si>
  <si>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</si>
  <si>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</si>
  <si>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</si>
  <si>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</si>
  <si>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</si>
  <si>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</si>
  <si>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</si>
  <si>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</si>
  <si>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</si>
  <si>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</si>
  <si>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</si>
  <si>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</si>
  <si>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</si>
  <si>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</si>
  <si>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</si>
  <si>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</si>
  <si>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</si>
  <si>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</si>
  <si>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</si>
  <si>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</si>
  <si>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</si>
  <si>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</si>
  <si>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</si>
  <si>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</si>
  <si>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</si>
  <si>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</si>
  <si>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</si>
  <si>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</si>
  <si>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</si>
  <si>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</si>
  <si>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</si>
  <si>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</si>
  <si>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</si>
  <si>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</si>
  <si>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</si>
  <si>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</si>
  <si>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</si>
  <si>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</si>
  <si>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</si>
  <si>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</si>
  <si>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</si>
  <si>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</si>
  <si>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</si>
  <si>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</si>
  <si>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</si>
  <si>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</si>
  <si>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</si>
  <si>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</si>
  <si>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</si>
  <si>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</si>
  <si>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</si>
  <si>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</si>
  <si>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</si>
  <si>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</si>
  <si>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</si>
  <si>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</si>
  <si>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</si>
  <si>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</si>
  <si>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</si>
  <si>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</si>
  <si>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</si>
  <si>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</si>
  <si>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</si>
  <si>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</si>
  <si>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</si>
  <si>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</si>
  <si>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</si>
  <si>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</si>
  <si>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</si>
  <si>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</si>
  <si>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</si>
  <si>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</si>
  <si>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</si>
  <si>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</si>
  <si>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</si>
  <si>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</si>
  <si>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</si>
  <si>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</si>
  <si>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</si>
  <si>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</si>
  <si>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</si>
  <si>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</si>
  <si>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</si>
  <si>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</si>
  <si>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</si>
  <si>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</si>
  <si>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</si>
  <si>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</si>
  <si>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</si>
  <si>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</si>
  <si>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</si>
  <si>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</si>
  <si>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</si>
  <si>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</si>
  <si>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</si>
  <si>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</si>
  <si>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</si>
  <si>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</si>
  <si>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</si>
  <si>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</si>
  <si>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</si>
  <si>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</si>
  <si>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</si>
  <si>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</si>
  <si>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</si>
  <si>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</si>
  <si>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</si>
  <si>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</si>
  <si>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</si>
  <si>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</si>
  <si>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</si>
  <si>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</si>
  <si>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</si>
  <si>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</si>
  <si>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</si>
  <si>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</si>
  <si>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</si>
  <si>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</si>
  <si>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</si>
  <si>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</si>
  <si>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</si>
  <si>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</si>
  <si>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</si>
  <si>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</si>
  <si>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</si>
  <si>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</si>
  <si>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</si>
  <si>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</si>
  <si>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</si>
  <si>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</si>
  <si>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</si>
  <si>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</si>
  <si>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</si>
  <si>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</si>
  <si>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</si>
  <si>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</si>
  <si>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</si>
  <si>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</si>
  <si>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</si>
  <si>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</si>
  <si>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</si>
  <si>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</si>
  <si>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</si>
  <si>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</si>
  <si>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</si>
  <si>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</si>
  <si>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</si>
  <si>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</si>
  <si>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</si>
  <si>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</si>
  <si>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</si>
  <si>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</si>
  <si>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</si>
  <si>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</si>
  <si>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</si>
  <si>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</si>
  <si>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</si>
  <si>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</si>
  <si>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</si>
  <si>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</si>
  <si>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</si>
  <si>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</si>
  <si>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</si>
  <si>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</si>
  <si>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</si>
  <si>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</si>
  <si>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</si>
  <si>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</si>
  <si>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</si>
  <si>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</si>
  <si>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</si>
  <si>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</si>
  <si>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</si>
  <si>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</si>
  <si>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</si>
  <si>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</si>
  <si>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</si>
  <si>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</si>
  <si>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</si>
  <si>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</si>
  <si>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</si>
  <si>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</si>
  <si>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</si>
  <si>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</si>
  <si>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</si>
  <si>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</si>
  <si>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</si>
  <si>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</si>
  <si>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</si>
  <si>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</si>
  <si>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</si>
  <si>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</si>
  <si>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</si>
  <si>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</si>
  <si>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</si>
  <si>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</si>
  <si>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</si>
  <si>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</si>
  <si>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</si>
  <si>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</si>
  <si>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</si>
  <si>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</si>
  <si>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</si>
  <si>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</si>
  <si>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</si>
  <si>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</si>
  <si>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</si>
  <si>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</si>
  <si>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</si>
  <si>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</si>
  <si>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</si>
  <si>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</si>
  <si>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</si>
  <si>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</si>
  <si>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</si>
  <si>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</si>
  <si>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</si>
  <si>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</si>
  <si>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</si>
  <si>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</si>
  <si>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</si>
  <si>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</si>
  <si>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</si>
  <si>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</si>
  <si>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</si>
  <si>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</si>
  <si>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</si>
  <si>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</si>
  <si>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</si>
  <si>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</si>
  <si>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</si>
  <si>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</si>
  <si>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</si>
  <si>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</si>
  <si>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</si>
  <si>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</si>
  <si>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</si>
  <si>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</si>
  <si>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</si>
  <si>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</si>
  <si>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</si>
  <si>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</si>
  <si>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</si>
  <si>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</si>
  <si>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</si>
  <si>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</si>
  <si>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</si>
  <si>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</si>
  <si>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</si>
  <si>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</si>
  <si>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</si>
  <si>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</si>
  <si>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</si>
  <si>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</si>
  <si>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</si>
  <si>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</si>
  <si>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</si>
  <si>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</si>
  <si>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</si>
  <si>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</si>
  <si>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</si>
  <si>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</si>
  <si>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</si>
  <si>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</si>
  <si>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</si>
  <si>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</si>
  <si>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</si>
  <si>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</si>
  <si>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</si>
  <si>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</si>
  <si>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</si>
  <si>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</si>
  <si>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</si>
  <si>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</si>
  <si>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</si>
  <si>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</si>
  <si>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</si>
  <si>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</si>
  <si>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</si>
  <si>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</si>
  <si>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</si>
  <si>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</si>
  <si>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</si>
  <si>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</si>
  <si>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</si>
  <si>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</si>
  <si>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</si>
  <si>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</si>
  <si>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</si>
  <si>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</si>
  <si>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</si>
  <si>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</si>
  <si>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</si>
  <si>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</si>
  <si>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</si>
  <si>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</si>
  <si>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</si>
  <si>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</si>
  <si>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</si>
  <si>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</si>
  <si>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</si>
  <si>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</si>
  <si>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</si>
  <si>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</si>
  <si>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</si>
  <si>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</si>
  <si>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</si>
  <si>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</si>
  <si>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</si>
  <si>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</si>
  <si>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</si>
  <si>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</si>
  <si>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</si>
  <si>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</si>
  <si>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</si>
  <si>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</si>
  <si>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</si>
  <si>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</si>
  <si>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</si>
  <si>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</si>
  <si>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</si>
  <si>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</si>
  <si>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</si>
  <si>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</si>
  <si>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</si>
  <si>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</si>
  <si>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</si>
  <si>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</si>
  <si>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</si>
  <si>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</si>
  <si>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</si>
  <si>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</si>
  <si>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</si>
  <si>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</si>
  <si>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</si>
  <si>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</si>
  <si>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</si>
  <si>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</si>
  <si>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</si>
  <si>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</si>
  <si>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</si>
  <si>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</si>
  <si>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</si>
  <si>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</si>
  <si>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</si>
  <si>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</si>
  <si>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</si>
  <si>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</si>
  <si>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</si>
  <si>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</si>
  <si>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</si>
  <si>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</si>
  <si>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</si>
  <si>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</si>
  <si>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</si>
  <si>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</si>
  <si>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</si>
  <si>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</si>
  <si>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</si>
  <si>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</si>
  <si>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</si>
  <si>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</si>
  <si>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</si>
  <si>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</si>
  <si>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</si>
  <si>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</si>
  <si>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</si>
  <si>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</si>
  <si>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</si>
  <si>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</si>
  <si>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</si>
  <si>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</si>
  <si>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</si>
  <si>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</si>
  <si>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</si>
  <si>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</si>
  <si>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</si>
  <si>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</si>
  <si>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</si>
  <si>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</si>
  <si>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</si>
  <si>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</si>
  <si>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</si>
  <si>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</si>
  <si>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</si>
  <si>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</si>
  <si>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</si>
  <si>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</si>
  <si>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</si>
  <si>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</si>
  <si>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</si>
  <si>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</si>
  <si>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</si>
  <si>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</si>
  <si>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</si>
  <si>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</si>
  <si>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</si>
  <si>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</si>
  <si>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</si>
  <si>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</si>
  <si>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</si>
  <si>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</si>
  <si>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</si>
  <si>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</si>
  <si>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</si>
  <si>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</si>
  <si>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</si>
  <si>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</si>
  <si>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</si>
  <si>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</si>
  <si>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</si>
  <si>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</si>
  <si>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</si>
  <si>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</si>
  <si>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</si>
  <si>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</si>
  <si>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</si>
  <si>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</si>
  <si>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</si>
  <si>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</si>
  <si>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</si>
  <si>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</si>
  <si>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</si>
  <si>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</si>
  <si>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</si>
  <si>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</si>
  <si>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</si>
  <si>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</si>
  <si>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</si>
  <si>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</si>
  <si>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</si>
  <si>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</si>
  <si>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</si>
  <si>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</si>
  <si>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</si>
  <si>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</si>
  <si>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</si>
  <si>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</si>
  <si>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</si>
  <si>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</si>
  <si>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</si>
  <si>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</si>
  <si>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</si>
  <si>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</si>
  <si>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</si>
  <si>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</si>
  <si>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</si>
  <si>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</si>
  <si>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</si>
  <si>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</si>
  <si>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</si>
  <si>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</si>
  <si>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</si>
  <si>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</si>
  <si>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</si>
  <si>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</si>
  <si>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</si>
  <si>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</si>
  <si>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</si>
  <si>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</si>
  <si>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</si>
  <si>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</si>
  <si>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</si>
  <si>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</si>
  <si>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</si>
  <si>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</si>
  <si>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</si>
  <si>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</si>
  <si>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</si>
  <si>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</si>
  <si>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</si>
  <si>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</si>
  <si>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</si>
  <si>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</si>
  <si>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</si>
  <si>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</si>
  <si>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</si>
  <si>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</si>
  <si>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</si>
  <si>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</si>
  <si>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</si>
  <si>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</si>
  <si>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</si>
  <si>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</si>
  <si>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</si>
  <si>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</si>
  <si>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</si>
  <si>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</si>
  <si>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</si>
  <si>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</si>
  <si>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</si>
  <si>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</si>
  <si>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</si>
  <si>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</si>
  <si>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</si>
  <si>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</si>
  <si>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</si>
  <si>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</si>
  <si>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</si>
  <si>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</si>
  <si>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</si>
  <si>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</si>
  <si>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</si>
  <si>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</si>
  <si>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</si>
  <si>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</si>
  <si>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</si>
  <si>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</si>
  <si>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</si>
  <si>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</si>
  <si>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</si>
  <si>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</si>
  <si>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</si>
  <si>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</si>
  <si>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</si>
  <si>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</si>
  <si>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</si>
  <si>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</si>
  <si>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</si>
  <si>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</si>
  <si>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</si>
  <si>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</si>
  <si>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</si>
  <si>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</si>
  <si>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</si>
  <si>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</si>
  <si>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</si>
  <si>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</si>
  <si>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</si>
  <si>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</si>
  <si>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</si>
  <si>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</si>
  <si>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</si>
  <si>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</si>
  <si>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</si>
  <si>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</si>
  <si>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</si>
  <si>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</si>
  <si>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</si>
  <si>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</si>
  <si>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</si>
  <si>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</si>
  <si>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</si>
  <si>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</si>
  <si>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</si>
  <si>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</si>
  <si>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</si>
  <si>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</si>
  <si>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</si>
  <si>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</si>
  <si>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</si>
  <si>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</si>
  <si>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</si>
  <si>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</si>
  <si>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</si>
  <si>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</si>
  <si>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</si>
  <si>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</si>
  <si>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</si>
  <si>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</si>
  <si>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</si>
  <si>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</si>
  <si>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</si>
  <si>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</si>
  <si>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</si>
  <si>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</si>
  <si>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</si>
  <si>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</si>
  <si>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</si>
  <si>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</si>
  <si>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</si>
  <si>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</si>
  <si>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</si>
  <si>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</si>
  <si>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</si>
  <si>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</si>
  <si>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</si>
  <si>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</si>
  <si>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</si>
  <si>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</si>
  <si>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</si>
  <si>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</si>
  <si>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</si>
  <si>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</si>
  <si>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</si>
  <si>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</si>
  <si>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</si>
  <si>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</si>
  <si>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</si>
  <si>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</si>
  <si>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</si>
  <si>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</si>
  <si>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</si>
  <si>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</si>
  <si>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</si>
  <si>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</si>
  <si>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</si>
  <si>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</si>
  <si>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</si>
  <si>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</si>
  <si>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</si>
  <si>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</si>
  <si>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</si>
  <si>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</si>
  <si>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</si>
  <si>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</si>
  <si>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</si>
  <si>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</si>
  <si>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</si>
  <si>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</si>
  <si>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</si>
  <si>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</si>
  <si>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</si>
  <si>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</si>
  <si>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</si>
  <si>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</si>
  <si>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</si>
  <si>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</si>
  <si>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</si>
  <si>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</si>
  <si>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</si>
  <si>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</si>
  <si>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</si>
  <si>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</si>
  <si>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</si>
  <si>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</si>
  <si>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</si>
  <si>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</si>
  <si>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</si>
  <si>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</si>
  <si>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</si>
  <si>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</si>
  <si>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</si>
  <si>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</si>
  <si>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</si>
  <si>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</si>
  <si>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</si>
  <si>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</si>
  <si>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</si>
  <si>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</si>
  <si>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</si>
  <si>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</si>
  <si>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</si>
  <si>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</si>
  <si>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</si>
  <si>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</si>
  <si>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</si>
  <si>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</si>
  <si>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</si>
  <si>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</si>
  <si>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</si>
  <si>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</si>
  <si>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</si>
  <si>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</si>
  <si>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</si>
  <si>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</si>
  <si>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</si>
  <si>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</si>
  <si>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</si>
  <si>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</si>
  <si>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</si>
  <si>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</si>
  <si>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</si>
  <si>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</si>
  <si>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</si>
  <si>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</si>
  <si>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</si>
  <si>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</si>
  <si>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</si>
  <si>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</si>
  <si>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</si>
  <si>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</si>
  <si>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</si>
  <si>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</si>
  <si>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</si>
  <si>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</si>
  <si>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</si>
  <si>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</si>
  <si>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</si>
  <si>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</si>
  <si>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</si>
  <si>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</si>
  <si>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</si>
  <si>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</si>
  <si>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</si>
  <si>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</si>
  <si>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</si>
  <si>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</si>
  <si>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</si>
  <si>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</si>
  <si>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</si>
  <si>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</si>
  <si>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</si>
  <si>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</si>
  <si>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</si>
  <si>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</si>
  <si>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</si>
  <si>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</si>
  <si>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</si>
  <si>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</si>
  <si>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</si>
  <si>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</si>
  <si>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</si>
  <si>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</si>
  <si>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</si>
  <si>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</si>
  <si>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</si>
  <si>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</si>
  <si>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</si>
  <si>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</si>
  <si>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</si>
  <si>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</si>
  <si>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</si>
  <si>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</si>
  <si>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</si>
  <si>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</si>
  <si>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</si>
  <si>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</si>
  <si>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</si>
  <si>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</si>
  <si>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</si>
  <si>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</si>
  <si>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</si>
  <si>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</si>
  <si>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</si>
  <si>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</si>
  <si>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</si>
  <si>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</si>
  <si>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</si>
  <si>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</si>
  <si>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</si>
  <si>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</si>
  <si>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</si>
  <si>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</si>
  <si>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</si>
  <si>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</si>
  <si>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</si>
  <si>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</si>
  <si>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</si>
  <si>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</si>
  <si>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</si>
  <si>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</si>
  <si>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</si>
  <si>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</si>
  <si>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</si>
  <si>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</si>
  <si>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</si>
  <si>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</si>
  <si>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</si>
  <si>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</si>
  <si>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</si>
  <si>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</si>
  <si>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</si>
  <si>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</si>
  <si>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</si>
  <si>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</si>
  <si>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</si>
  <si>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</si>
  <si>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</si>
  <si>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</si>
  <si>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</si>
  <si>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</si>
  <si>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</si>
  <si>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</si>
  <si>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</si>
  <si>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</si>
  <si>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</si>
  <si>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</si>
  <si>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</si>
  <si>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</si>
  <si>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</si>
  <si>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</si>
  <si>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</si>
  <si>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</si>
  <si>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</si>
  <si>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</si>
  <si>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</si>
  <si>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</si>
  <si>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</si>
  <si>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</si>
  <si>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</si>
  <si>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</si>
  <si>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</si>
  <si>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</si>
  <si>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</si>
  <si>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</si>
  <si>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</si>
  <si>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</si>
  <si>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</si>
  <si>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</si>
  <si>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</si>
  <si>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</si>
  <si>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</si>
  <si>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</si>
  <si>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</si>
  <si>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</si>
  <si>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</si>
  <si>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</si>
  <si>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</si>
  <si>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</si>
  <si>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</si>
  <si>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</si>
  <si>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</si>
  <si>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</si>
  <si>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</si>
  <si>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</si>
  <si>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</si>
  <si>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</si>
  <si>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</si>
  <si>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</si>
  <si>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</si>
  <si>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</si>
  <si>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</si>
  <si>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</si>
  <si>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</si>
  <si>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</si>
  <si>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</si>
  <si>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</si>
  <si>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</si>
  <si>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</si>
  <si>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</si>
  <si>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</si>
  <si>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</si>
  <si>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</si>
  <si>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</si>
  <si>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</si>
  <si>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</si>
  <si>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</si>
  <si>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</si>
  <si>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</si>
  <si>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</si>
  <si>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</si>
  <si>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</si>
  <si>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</si>
  <si>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</si>
  <si>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</si>
  <si>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</si>
  <si>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</si>
  <si>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</si>
  <si>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</si>
  <si>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</si>
  <si>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</si>
  <si>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</si>
  <si>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</si>
  <si>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</si>
  <si>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</si>
  <si>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</si>
  <si>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</si>
  <si>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</si>
  <si>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</si>
  <si>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</si>
  <si>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</si>
  <si>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</si>
  <si>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</si>
  <si>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</si>
  <si>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</si>
  <si>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</si>
  <si>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</si>
  <si>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</si>
  <si>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</si>
  <si>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</si>
  <si>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</si>
  <si>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</si>
  <si>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</si>
  <si>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</si>
  <si>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</si>
  <si>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</si>
  <si>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</si>
  <si>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</si>
  <si>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</si>
  <si>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</si>
  <si>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</si>
  <si>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</si>
  <si>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</si>
  <si>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</si>
  <si>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</si>
  <si>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</si>
  <si>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</si>
  <si>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</si>
  <si>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</si>
  <si>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</si>
  <si>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</si>
  <si>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</si>
  <si>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</si>
  <si>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</si>
  <si>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</si>
  <si>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</si>
  <si>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</si>
  <si>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</si>
  <si>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</si>
  <si>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</si>
  <si>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</si>
  <si>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</si>
  <si>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</si>
  <si>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</si>
  <si>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</si>
  <si>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</si>
  <si>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</si>
  <si>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</si>
  <si>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</si>
  <si>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</si>
  <si>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</si>
  <si>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</si>
  <si>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</si>
  <si>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</si>
  <si>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</si>
  <si>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</si>
  <si>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</si>
  <si>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</si>
  <si>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</si>
  <si>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</si>
  <si>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</si>
  <si>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</si>
  <si>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</si>
  <si>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</si>
  <si>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</si>
  <si>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</si>
  <si>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</si>
  <si>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</si>
  <si>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</si>
  <si>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</si>
  <si>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</si>
  <si>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</si>
  <si>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</si>
  <si>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</si>
  <si>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</si>
  <si>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</si>
  <si>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</si>
  <si>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</si>
  <si>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</si>
  <si>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</si>
  <si>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</si>
  <si>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</si>
  <si>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</si>
  <si>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</si>
  <si>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</si>
  <si>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</si>
  <si>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</si>
  <si>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</si>
  <si>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</si>
  <si>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</si>
  <si>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</si>
  <si>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</si>
  <si>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</si>
  <si>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</si>
  <si>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</si>
  <si>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</si>
  <si>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</si>
  <si>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</si>
  <si>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</si>
  <si>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</si>
  <si>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</si>
  <si>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</si>
  <si>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</si>
  <si>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</si>
  <si>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</si>
  <si>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</si>
  <si>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</si>
  <si>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</si>
  <si>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</si>
  <si>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</si>
  <si>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</si>
  <si>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</si>
  <si>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</si>
  <si>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</si>
  <si>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</si>
  <si>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</si>
  <si>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</si>
  <si>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</si>
  <si>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</si>
  <si>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</si>
  <si>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</si>
  <si>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</si>
  <si>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</si>
  <si>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</si>
  <si>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</si>
  <si>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</si>
  <si>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</si>
  <si>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</si>
  <si>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</si>
  <si>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</si>
  <si>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</si>
  <si>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</si>
  <si>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</si>
  <si>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</si>
  <si>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</si>
  <si>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</si>
  <si>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</si>
  <si>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</si>
  <si>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</si>
  <si>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</si>
  <si>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</si>
  <si>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</si>
  <si>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</si>
  <si>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</si>
  <si>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</si>
  <si>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</si>
  <si>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</si>
  <si>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</si>
  <si>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</si>
  <si>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</si>
  <si>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</si>
  <si>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</si>
  <si>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</si>
  <si>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</si>
  <si>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</si>
  <si>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</si>
  <si>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</si>
  <si>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</si>
  <si>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</si>
  <si>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</si>
  <si>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</si>
  <si>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</si>
  <si>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</si>
  <si>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</si>
  <si>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</si>
  <si>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</si>
  <si>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</si>
  <si>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</si>
  <si>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</si>
  <si>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</si>
  <si>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</si>
  <si>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</si>
  <si>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</si>
  <si>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</si>
  <si>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</si>
  <si>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</si>
  <si>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</si>
  <si>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</si>
  <si>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</si>
  <si>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</si>
  <si>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</si>
  <si>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</si>
  <si>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</si>
  <si>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</si>
  <si>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</si>
  <si>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</si>
  <si>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</si>
  <si>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</si>
  <si>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</si>
  <si>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</si>
  <si>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</si>
  <si>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</si>
  <si>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</si>
  <si>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</si>
  <si>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</si>
  <si>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</si>
  <si>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</si>
  <si>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</si>
  <si>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</si>
  <si>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</si>
  <si>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</si>
  <si>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</si>
  <si>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</si>
  <si>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</si>
  <si>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</si>
  <si>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</si>
  <si>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</si>
  <si>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</si>
  <si>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</si>
  <si>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</si>
  <si>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</si>
  <si>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</si>
  <si>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</si>
  <si>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</si>
  <si>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</si>
  <si>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</si>
  <si>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</si>
  <si>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</si>
  <si>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</si>
  <si>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</si>
  <si>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</si>
  <si>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</si>
  <si>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</si>
  <si>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</si>
  <si>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</si>
  <si>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</si>
  <si>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</si>
  <si>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</si>
  <si>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</si>
  <si>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</si>
  <si>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</si>
  <si>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</si>
  <si>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</si>
  <si>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</si>
  <si>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</si>
  <si>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</si>
  <si>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</si>
  <si>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</si>
  <si>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</si>
  <si>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</si>
  <si>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</si>
  <si>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</si>
  <si>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</si>
  <si>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</si>
  <si>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</si>
  <si>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</si>
  <si>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</si>
  <si>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</si>
  <si>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</si>
  <si>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</si>
  <si>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</si>
  <si>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</si>
  <si>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</si>
  <si>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</si>
  <si>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</si>
  <si>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</si>
  <si>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</si>
  <si>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</si>
  <si>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</si>
  <si>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</si>
  <si>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</si>
  <si>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</si>
  <si>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</si>
  <si>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</si>
  <si>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</si>
  <si>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</si>
  <si>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</si>
  <si>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</si>
  <si>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</si>
  <si>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</si>
  <si>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</si>
  <si>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</si>
  <si>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</si>
  <si>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</si>
  <si>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</si>
  <si>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</si>
  <si>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</si>
  <si>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</si>
  <si>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</si>
  <si>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</si>
  <si>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</si>
  <si>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</si>
  <si>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</si>
  <si>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</si>
  <si>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</si>
  <si>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</si>
  <si>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</si>
  <si>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</si>
  <si>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</si>
  <si>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</si>
  <si>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</si>
  <si>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</si>
  <si>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</si>
  <si>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</si>
  <si>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</si>
  <si>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</si>
  <si>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</si>
  <si>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</si>
  <si>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</si>
  <si>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</si>
  <si>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</si>
  <si>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</si>
  <si>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</si>
  <si>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</si>
  <si>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</si>
  <si>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</si>
  <si>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</si>
  <si>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</si>
  <si>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</si>
  <si>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</si>
  <si>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</si>
  <si>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</si>
  <si>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</si>
  <si>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</si>
  <si>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</si>
  <si>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</si>
  <si>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</si>
  <si>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</si>
  <si>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</si>
  <si>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</si>
  <si>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</si>
  <si>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</si>
  <si>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</si>
  <si>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</si>
  <si>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</si>
  <si>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</si>
  <si>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</si>
  <si>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</si>
  <si>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</si>
  <si>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</si>
  <si>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</si>
  <si>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</si>
  <si>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</si>
  <si>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</si>
  <si>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</si>
  <si>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</si>
  <si>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</si>
  <si>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</si>
  <si>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</si>
  <si>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</si>
  <si>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</si>
  <si>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</si>
  <si>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</si>
  <si>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</si>
  <si>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</si>
  <si>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</si>
  <si>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</si>
  <si>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</si>
  <si>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</si>
  <si>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</si>
  <si>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</si>
  <si>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</si>
  <si>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</si>
  <si>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</si>
  <si>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</si>
  <si>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</si>
  <si>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</si>
  <si>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</si>
  <si>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</si>
  <si>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</si>
  <si>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</si>
  <si>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</si>
  <si>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</si>
  <si>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</si>
  <si>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</si>
  <si>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</si>
  <si>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</si>
  <si>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</si>
  <si>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</si>
  <si>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</si>
  <si>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</si>
  <si>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</si>
  <si>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</si>
  <si>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</si>
  <si>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</si>
  <si>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</si>
  <si>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</si>
  <si>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</si>
  <si>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</si>
  <si>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</si>
  <si>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</si>
  <si>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</si>
  <si>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</si>
  <si>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</si>
  <si>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</si>
  <si>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</si>
  <si>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</si>
  <si>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</si>
  <si>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</si>
  <si>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</si>
  <si>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</si>
  <si>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</si>
  <si>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</si>
  <si>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</si>
  <si>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</si>
  <si>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</si>
  <si>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</si>
  <si>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</si>
  <si>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</si>
  <si>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</si>
  <si>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</si>
  <si>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</si>
  <si>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</si>
  <si>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</si>
  <si>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</si>
  <si>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</si>
  <si>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</si>
  <si>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</si>
  <si>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</si>
  <si>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</si>
  <si>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</si>
  <si>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</si>
  <si>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</si>
  <si>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</si>
  <si>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</si>
  <si>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</si>
  <si>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</si>
  <si>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</si>
  <si>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</si>
  <si>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</si>
  <si>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</si>
  <si>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</si>
  <si>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</si>
  <si>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</si>
  <si>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</si>
  <si>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</si>
  <si>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</si>
  <si>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</si>
  <si>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</si>
  <si>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</si>
  <si>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</si>
  <si>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</si>
  <si>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</si>
  <si>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</si>
  <si>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</si>
  <si>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</si>
  <si>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</si>
  <si>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</si>
  <si>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</si>
  <si>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</si>
  <si>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</si>
  <si>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</si>
  <si>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</si>
  <si>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</si>
  <si>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</si>
  <si>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</si>
  <si>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</si>
  <si>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</si>
  <si>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</si>
  <si>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</si>
  <si>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</si>
  <si>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</si>
  <si>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</si>
  <si>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</si>
  <si>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</si>
  <si>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</si>
  <si>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</si>
  <si>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</si>
  <si>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</si>
  <si>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</si>
  <si>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</si>
  <si>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</si>
  <si>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</si>
  <si>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</si>
  <si>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</si>
  <si>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</si>
  <si>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</si>
  <si>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</si>
  <si>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</si>
  <si>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</si>
  <si>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</si>
  <si>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</si>
  <si>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</si>
  <si>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</si>
  <si>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</si>
  <si>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</si>
  <si>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</si>
  <si>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</si>
  <si>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</si>
  <si>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</si>
  <si>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</si>
  <si>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</si>
  <si>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</si>
  <si>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</si>
  <si>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</si>
  <si>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</si>
  <si>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</si>
  <si>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</si>
  <si>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</si>
  <si>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</si>
  <si>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</si>
  <si>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</si>
  <si>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</si>
  <si>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</si>
  <si>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</si>
  <si>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</si>
  <si>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</si>
  <si>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</si>
  <si>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</si>
  <si>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</si>
  <si>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</si>
  <si>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</si>
  <si>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</si>
  <si>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</si>
  <si>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</si>
  <si>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</si>
  <si>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</si>
  <si>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</si>
  <si>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</si>
  <si>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</si>
  <si>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</si>
  <si>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</si>
  <si>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</si>
  <si>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</si>
  <si>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</si>
  <si>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</si>
  <si>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</si>
  <si>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</si>
  <si>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</si>
  <si>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</si>
  <si>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</si>
  <si>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</si>
  <si>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</si>
  <si>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</si>
  <si>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</si>
  <si>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</si>
  <si>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</si>
  <si>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</si>
  <si>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</si>
  <si>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</si>
  <si>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</si>
  <si>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</si>
  <si>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</si>
  <si>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</si>
  <si>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</si>
  <si>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</si>
  <si>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</si>
  <si>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</si>
  <si>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</si>
  <si>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</si>
  <si>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</si>
  <si>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</si>
  <si>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</si>
  <si>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</si>
  <si>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</si>
  <si>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</si>
  <si>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</si>
  <si>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</si>
  <si>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</si>
  <si>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</si>
  <si>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</si>
  <si>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</si>
  <si>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</si>
  <si>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</si>
  <si>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</si>
  <si>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</si>
  <si>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</si>
  <si>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</si>
  <si>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</si>
  <si>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</si>
  <si>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</si>
  <si>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</si>
  <si>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</si>
  <si>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</si>
  <si>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</si>
  <si>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</si>
  <si>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</si>
  <si>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</si>
  <si>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</si>
  <si>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</si>
  <si>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</si>
  <si>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</si>
  <si>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</si>
  <si>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</si>
  <si>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</si>
  <si>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</si>
  <si>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</si>
  <si>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</si>
  <si>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</si>
  <si>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</si>
  <si>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</si>
  <si>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</si>
  <si>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</si>
  <si>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</si>
  <si>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</si>
  <si>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</si>
  <si>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</si>
  <si>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</si>
  <si>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</si>
  <si>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</si>
  <si>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</si>
  <si>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</si>
  <si>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</si>
  <si>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</si>
  <si>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</si>
  <si>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</si>
  <si>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</si>
  <si>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</si>
  <si>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</si>
  <si>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</si>
  <si>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</si>
  <si>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</si>
  <si>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</si>
  <si>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</si>
  <si>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</si>
  <si>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</si>
  <si>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</si>
  <si>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</si>
  <si>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</si>
  <si>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</si>
  <si>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</si>
  <si>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</si>
  <si>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</si>
  <si>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</si>
  <si>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</si>
  <si>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</si>
  <si>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</si>
  <si>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</si>
  <si>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</si>
  <si>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</si>
  <si>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</si>
  <si>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</si>
  <si>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</si>
  <si>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</si>
  <si>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</si>
  <si>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</si>
  <si>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</si>
  <si>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</si>
  <si>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</si>
  <si>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</si>
  <si>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</si>
  <si>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</si>
  <si>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</si>
  <si>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</si>
  <si>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</si>
  <si>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</si>
  <si>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</si>
  <si>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</si>
  <si>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</si>
  <si>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</si>
  <si>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</si>
  <si>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</si>
  <si>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</si>
  <si>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</si>
  <si>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</si>
  <si>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</si>
  <si>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</si>
  <si>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</si>
  <si>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</si>
  <si>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</si>
  <si>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</si>
  <si>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</si>
  <si>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</si>
  <si>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</si>
  <si>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</si>
  <si>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</si>
  <si>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</si>
  <si>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</si>
  <si>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</si>
  <si>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</si>
  <si>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</si>
  <si>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</si>
  <si>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</si>
  <si>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</si>
  <si>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</si>
  <si>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</si>
  <si>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</si>
  <si>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</si>
  <si>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</si>
  <si>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</si>
  <si>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</si>
  <si>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</si>
  <si>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</si>
  <si>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</si>
  <si>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</si>
  <si>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</si>
  <si>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</si>
  <si>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</si>
  <si>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</si>
  <si>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</si>
  <si>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</si>
  <si>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</si>
  <si>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</si>
  <si>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</si>
  <si>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</si>
  <si>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</si>
  <si>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</si>
  <si>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</si>
  <si>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</si>
  <si>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</si>
  <si>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</si>
  <si>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</si>
  <si>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</si>
  <si>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</si>
  <si>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</si>
  <si>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</si>
  <si>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</si>
  <si>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</si>
  <si>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</si>
  <si>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</si>
  <si>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</si>
  <si>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</si>
  <si>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</si>
  <si>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</si>
  <si>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</si>
  <si>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</si>
  <si>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</si>
  <si>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</si>
  <si>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</si>
  <si>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</si>
  <si>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</si>
  <si>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</si>
  <si>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</si>
  <si>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</si>
  <si>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</si>
  <si>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</si>
  <si>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</si>
  <si>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</si>
  <si>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</si>
  <si>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</si>
  <si>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</si>
  <si>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</si>
  <si>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</si>
  <si>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</si>
  <si>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</si>
  <si>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</si>
  <si>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</si>
  <si>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</si>
  <si>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</si>
  <si>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</si>
  <si>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</si>
  <si>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</si>
  <si>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</si>
  <si>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</si>
  <si>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</si>
  <si>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</si>
  <si>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</si>
  <si>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</si>
  <si>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</si>
  <si>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</si>
  <si>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</si>
  <si>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</si>
  <si>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</si>
  <si>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</si>
  <si>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</si>
  <si>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</si>
  <si>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</si>
  <si>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</si>
  <si>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</si>
  <si>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</si>
  <si>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</si>
  <si>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</si>
  <si>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</si>
  <si>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</si>
  <si>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</si>
  <si>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</si>
  <si>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</si>
  <si>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</si>
  <si>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</si>
  <si>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</si>
  <si>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</si>
  <si>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</si>
  <si>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</si>
  <si>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</si>
  <si>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</si>
  <si>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</si>
  <si>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</si>
  <si>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</si>
  <si>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</si>
  <si>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</si>
  <si>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</si>
  <si>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</si>
  <si>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</si>
  <si>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</si>
  <si>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</si>
  <si>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</si>
  <si>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</si>
  <si>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</si>
  <si>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</si>
  <si>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</si>
  <si>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</si>
  <si>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</si>
  <si>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</si>
  <si>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</si>
  <si>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</si>
  <si>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</si>
  <si>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</si>
  <si>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</si>
  <si>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</si>
  <si>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</si>
  <si>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</si>
  <si>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</si>
  <si>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</si>
  <si>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</si>
  <si>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</si>
  <si>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</si>
  <si>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</si>
  <si>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</si>
  <si>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</si>
  <si>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</si>
  <si>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</si>
  <si>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</si>
  <si>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</si>
  <si>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</si>
  <si>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</si>
  <si>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</si>
  <si>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</si>
  <si>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</si>
  <si>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</si>
  <si>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</si>
  <si>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</si>
  <si>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</si>
  <si>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</si>
  <si>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</si>
  <si>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</si>
  <si>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</si>
  <si>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</si>
  <si>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</si>
  <si>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</si>
  <si>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</si>
  <si>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</si>
  <si>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</si>
  <si>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</si>
  <si>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</si>
  <si>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</si>
  <si>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</si>
  <si>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</si>
  <si>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</si>
  <si>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</si>
  <si>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</si>
  <si>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</si>
  <si>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</si>
  <si>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</si>
  <si>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</si>
  <si>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</si>
  <si>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</si>
  <si>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</si>
  <si>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</si>
  <si>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</si>
  <si>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</si>
  <si>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</si>
  <si>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</si>
  <si>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</si>
  <si>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</si>
  <si>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</si>
  <si>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</si>
  <si>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</si>
  <si>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</si>
  <si>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</si>
  <si>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</si>
  <si>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</si>
  <si>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</si>
  <si>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</si>
  <si>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</si>
  <si>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</si>
  <si>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</si>
  <si>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</si>
  <si>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</si>
  <si>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</si>
  <si>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</si>
  <si>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</si>
  <si>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</si>
  <si>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</si>
  <si>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</si>
  <si>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</si>
  <si>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</si>
  <si>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</si>
  <si>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</si>
  <si>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</si>
  <si>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</si>
  <si>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</si>
  <si>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</si>
  <si>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</si>
  <si>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</si>
  <si>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</si>
  <si>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</si>
  <si>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</si>
  <si>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</si>
  <si>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</si>
  <si>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</si>
  <si>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</si>
  <si>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</si>
  <si>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</si>
  <si>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</si>
  <si>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</si>
  <si>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</si>
  <si>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</si>
  <si>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</si>
  <si>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</si>
  <si>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</si>
  <si>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</si>
  <si>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</si>
  <si>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</si>
  <si>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</si>
  <si>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</si>
  <si>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</si>
  <si>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</si>
  <si>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</si>
  <si>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</si>
  <si>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</si>
  <si>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</si>
  <si>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</si>
  <si>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</si>
  <si>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</si>
  <si>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</si>
  <si>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</si>
  <si>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</si>
  <si>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</si>
  <si>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</si>
  <si>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</si>
  <si>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</si>
  <si>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</si>
  <si>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</si>
  <si>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</si>
  <si>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</si>
  <si>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</si>
  <si>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</si>
  <si>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</si>
  <si>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</si>
  <si>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</si>
  <si>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</si>
  <si>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</si>
  <si>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</si>
  <si>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</si>
  <si>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</si>
  <si>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</si>
  <si>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</si>
  <si>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</si>
  <si>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</si>
  <si>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</si>
  <si>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</si>
  <si>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</si>
  <si>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</si>
  <si>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</si>
  <si>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</si>
  <si>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</si>
  <si>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</si>
  <si>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</si>
  <si>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</si>
  <si>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</si>
  <si>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</si>
  <si>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</si>
  <si>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</si>
  <si>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</si>
  <si>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</si>
  <si>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</si>
  <si>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</si>
  <si>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</si>
  <si>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</si>
  <si>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</si>
  <si>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</si>
  <si>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</si>
  <si>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</si>
  <si>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</si>
  <si>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</si>
  <si>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</si>
  <si>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</si>
  <si>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</si>
  <si>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</si>
  <si>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</si>
  <si>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</si>
  <si>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</si>
  <si>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</si>
  <si>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</si>
  <si>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</si>
  <si>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</si>
  <si>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</si>
  <si>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</si>
  <si>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</si>
  <si>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</si>
  <si>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</si>
  <si>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</si>
  <si>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</si>
  <si>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</si>
  <si>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</si>
  <si>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</si>
  <si>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</si>
  <si>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</si>
  <si>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</si>
  <si>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</si>
  <si>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</si>
  <si>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</si>
  <si>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</si>
  <si>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</si>
  <si>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</si>
  <si>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</si>
  <si>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</si>
  <si>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</si>
  <si>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</si>
  <si>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</si>
  <si>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</si>
  <si>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</si>
  <si>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</si>
  <si>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</si>
  <si>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</si>
  <si>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</si>
  <si>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</si>
  <si>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</si>
  <si>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</si>
  <si>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</si>
  <si>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</si>
  <si>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</si>
  <si>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</si>
  <si>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</si>
  <si>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</si>
  <si>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</si>
  <si>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</si>
  <si>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</si>
  <si>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</si>
  <si>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</si>
  <si>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</si>
  <si>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</si>
  <si>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</si>
  <si>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</si>
  <si>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</si>
  <si>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</si>
  <si>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</si>
  <si>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</si>
  <si>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</si>
  <si>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</si>
  <si>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</si>
  <si>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</si>
  <si>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</si>
  <si>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</si>
  <si>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</si>
  <si>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</si>
  <si>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</si>
  <si>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</si>
  <si>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</si>
  <si>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</si>
  <si>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</si>
  <si>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</si>
  <si>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</si>
  <si>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</si>
  <si>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</si>
  <si>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</si>
  <si>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</si>
  <si>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</si>
  <si>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</si>
  <si>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</si>
  <si>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</si>
  <si>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</si>
  <si>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</si>
  <si>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</si>
  <si>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</si>
  <si>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</si>
  <si>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</si>
  <si>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</si>
  <si>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</si>
  <si>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</si>
  <si>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</si>
  <si>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</si>
  <si>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</si>
  <si>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</si>
  <si>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</si>
  <si>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</si>
  <si>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</si>
  <si>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</si>
  <si>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</si>
  <si>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</si>
  <si>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</si>
  <si>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</si>
  <si>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</si>
  <si>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</si>
  <si>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</si>
  <si>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</si>
  <si>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</si>
  <si>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</si>
  <si>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</si>
  <si>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</si>
  <si>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</si>
  <si>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</si>
  <si>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</si>
  <si>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</si>
  <si>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</si>
  <si>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</si>
  <si>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</si>
  <si>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</si>
  <si>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</si>
  <si>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</si>
  <si>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</si>
  <si>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</si>
  <si>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</si>
  <si>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</si>
  <si>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</si>
  <si>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</si>
  <si>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</si>
  <si>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</si>
  <si>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</si>
  <si>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</si>
  <si>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</si>
  <si>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</si>
  <si>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</si>
  <si>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</si>
  <si>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</si>
  <si>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</si>
  <si>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</si>
  <si>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</si>
  <si>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</si>
  <si>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</si>
  <si>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</si>
  <si>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</si>
  <si>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</si>
  <si>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</si>
  <si>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</si>
  <si>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</si>
  <si>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</si>
  <si>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</si>
  <si>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</si>
  <si>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</si>
  <si>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</si>
  <si>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</si>
  <si>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</si>
  <si>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</si>
  <si>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</si>
  <si>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</si>
  <si>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</si>
  <si>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</si>
  <si>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</si>
  <si>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</si>
  <si>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</si>
  <si>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</si>
  <si>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</si>
  <si>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</si>
  <si>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</si>
  <si>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</si>
  <si>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</si>
  <si>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</si>
  <si>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</si>
  <si>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</si>
  <si>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</si>
  <si>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</si>
  <si>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</si>
  <si>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</si>
  <si>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</si>
  <si>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</si>
  <si>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</si>
  <si>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</si>
  <si>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</si>
  <si>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</si>
  <si>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</si>
  <si>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</si>
  <si>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</si>
  <si>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</si>
  <si>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</si>
  <si>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</si>
  <si>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</si>
  <si>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</si>
  <si>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</si>
  <si>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</si>
  <si>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</si>
  <si>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</si>
  <si>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</si>
  <si>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</si>
  <si>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</si>
  <si>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</si>
  <si>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</si>
  <si>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</si>
  <si>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</si>
  <si>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</si>
  <si>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</si>
  <si>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</si>
  <si>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</si>
  <si>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</si>
  <si>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</si>
  <si>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</si>
  <si>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</si>
  <si>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</si>
  <si>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</si>
  <si>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</si>
  <si>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</si>
  <si>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</si>
  <si>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</si>
  <si>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</si>
  <si>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</si>
  <si>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</si>
  <si>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</si>
  <si>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</si>
  <si>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</si>
  <si>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</si>
  <si>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</si>
  <si>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</si>
  <si>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</si>
  <si>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</si>
  <si>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</si>
  <si>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</si>
  <si>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</si>
  <si>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</si>
  <si>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</si>
  <si>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</si>
  <si>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</si>
  <si>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</si>
  <si>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</si>
  <si>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</si>
  <si>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</si>
  <si>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</si>
  <si>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</si>
  <si>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</si>
  <si>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</si>
  <si>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</si>
  <si>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</si>
  <si>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</si>
  <si>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</si>
  <si>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</si>
  <si>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</si>
  <si>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</si>
  <si>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</si>
  <si>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</si>
  <si>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</si>
  <si>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</si>
  <si>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</si>
  <si>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</si>
  <si>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</si>
  <si>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</si>
  <si>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</si>
  <si>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</si>
  <si>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</si>
  <si>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</si>
  <si>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</si>
  <si>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</si>
  <si>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</si>
  <si>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</si>
  <si>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</si>
  <si>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</si>
  <si>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</si>
  <si>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</si>
  <si>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</si>
  <si>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</si>
  <si>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</si>
  <si>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</si>
  <si>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</si>
  <si>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</si>
  <si>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</si>
  <si>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</si>
  <si>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</si>
  <si>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</si>
  <si>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</si>
  <si>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</si>
  <si>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</si>
  <si>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</si>
  <si>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</si>
  <si>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</si>
  <si>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</si>
  <si>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</si>
  <si>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</si>
  <si>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</si>
  <si>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</si>
  <si>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</si>
  <si>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</si>
  <si>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</si>
  <si>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</si>
  <si>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</si>
  <si>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</si>
  <si>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</si>
  <si>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</si>
  <si>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</si>
  <si>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</si>
  <si>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</si>
  <si>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</si>
  <si>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</si>
  <si>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</si>
  <si>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</si>
  <si>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</si>
  <si>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</si>
  <si>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</si>
  <si>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</si>
  <si>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</si>
  <si>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</si>
  <si>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</si>
  <si>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</si>
  <si>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</si>
  <si>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</si>
  <si>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</si>
  <si>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</si>
  <si>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</si>
  <si>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</si>
  <si>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</si>
  <si>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</si>
  <si>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</si>
  <si>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</si>
  <si>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</si>
  <si>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</si>
  <si>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</si>
  <si>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</si>
  <si>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</si>
  <si>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</si>
  <si>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</si>
  <si>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</si>
  <si>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</si>
  <si>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</si>
  <si>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</si>
  <si>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</si>
  <si>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</si>
  <si>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</si>
  <si>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</si>
  <si>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</si>
  <si>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</si>
  <si>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</si>
  <si>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</si>
  <si>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</si>
  <si>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</si>
  <si>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</si>
  <si>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</si>
  <si>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</si>
  <si>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</si>
  <si>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</si>
  <si>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</si>
  <si>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</si>
  <si>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</si>
  <si>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</si>
  <si>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</si>
  <si>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</si>
  <si>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</si>
  <si>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</si>
  <si>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</si>
  <si>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</si>
  <si>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</si>
  <si>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</si>
  <si>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</si>
  <si>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</si>
  <si>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</si>
  <si>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</si>
  <si>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</si>
  <si>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</si>
  <si>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</si>
  <si>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</si>
  <si>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</si>
  <si>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</si>
  <si>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</si>
  <si>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</si>
  <si>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</si>
  <si>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</si>
  <si>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</si>
  <si>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</si>
  <si>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</si>
  <si>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</si>
  <si>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</si>
  <si>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</si>
  <si>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</si>
  <si>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</si>
  <si>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</si>
  <si>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</si>
  <si>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</si>
  <si>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</si>
  <si>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</si>
  <si>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</si>
  <si>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</si>
  <si>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</si>
  <si>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</si>
  <si>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</si>
  <si>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</si>
  <si>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</si>
  <si>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</si>
  <si>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</si>
  <si>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</si>
  <si>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</si>
  <si>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</si>
  <si>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</si>
  <si>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</si>
  <si>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</si>
  <si>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</si>
  <si>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</si>
  <si>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</si>
  <si>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</si>
  <si>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</si>
  <si>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</si>
  <si>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</si>
  <si>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</si>
  <si>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</si>
  <si>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</si>
  <si>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</si>
  <si>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</si>
  <si>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</si>
  <si>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</si>
  <si>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</si>
  <si>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</si>
  <si>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</si>
  <si>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</si>
  <si>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</si>
  <si>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</si>
  <si>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</si>
  <si>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</si>
  <si>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</si>
  <si>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</si>
  <si>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</si>
  <si>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</si>
  <si>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</si>
  <si>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</si>
  <si>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</si>
  <si>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</si>
  <si>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</si>
  <si>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</si>
  <si>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</si>
  <si>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</si>
  <si>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</si>
  <si>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</si>
  <si>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</si>
  <si>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</si>
  <si>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</si>
  <si>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</si>
  <si>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</si>
  <si>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</si>
  <si>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</si>
  <si>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</si>
  <si>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</si>
  <si>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</si>
  <si>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</si>
  <si>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</si>
  <si>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</si>
  <si>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</si>
  <si>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</si>
  <si>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</si>
  <si>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</si>
  <si>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</si>
  <si>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</si>
  <si>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</si>
  <si>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</si>
  <si>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</si>
  <si>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</si>
  <si>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</si>
  <si>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</si>
  <si>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</si>
  <si>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</si>
  <si>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</si>
  <si>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</si>
  <si>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</si>
  <si>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</si>
  <si>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</si>
  <si>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</si>
  <si>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</si>
  <si>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</si>
  <si>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</si>
  <si>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</si>
  <si>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</si>
  <si>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</si>
  <si>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</si>
  <si>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</si>
  <si>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</si>
  <si>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</si>
  <si>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</si>
  <si>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</si>
  <si>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</si>
  <si>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</si>
  <si>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</si>
  <si>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</si>
  <si>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</si>
  <si>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</si>
  <si>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</si>
  <si>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</si>
  <si>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</si>
  <si>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</si>
  <si>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</si>
  <si>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</si>
  <si>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</si>
  <si>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</si>
  <si>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</si>
  <si>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</si>
  <si>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</si>
  <si>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</si>
  <si>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</si>
  <si>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</si>
  <si>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</si>
  <si>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</si>
  <si>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</si>
  <si>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</si>
  <si>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</si>
  <si>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</si>
  <si>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</si>
  <si>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</si>
  <si>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</si>
  <si>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</si>
  <si>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</si>
  <si>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</si>
  <si>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</si>
  <si>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</si>
  <si>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</si>
  <si>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</si>
  <si>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</si>
  <si>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</si>
  <si>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</si>
  <si>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</si>
  <si>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</si>
  <si>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</si>
  <si>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</si>
  <si>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</si>
  <si>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</si>
  <si>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</si>
  <si>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</si>
  <si>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</si>
  <si>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</si>
  <si>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</si>
  <si>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</si>
  <si>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</si>
  <si>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</si>
  <si>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</si>
  <si>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</si>
  <si>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</si>
  <si>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</si>
  <si>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</si>
  <si>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</si>
  <si>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</si>
  <si>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</si>
  <si>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</si>
  <si>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</si>
  <si>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</si>
  <si>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</si>
  <si>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</si>
  <si>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</si>
  <si>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</si>
  <si>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</si>
  <si>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</si>
  <si>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</si>
  <si>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</si>
  <si>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</si>
  <si>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</si>
  <si>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</si>
  <si>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</si>
  <si>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</si>
  <si>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</si>
  <si>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</si>
  <si>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</si>
  <si>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</si>
  <si>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</si>
  <si>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</si>
  <si>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</si>
  <si>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</si>
  <si>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</si>
  <si>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</si>
  <si>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</si>
  <si>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</si>
  <si>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</si>
  <si>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</si>
  <si>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</si>
  <si>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</si>
  <si>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</si>
  <si>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</si>
  <si>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</si>
  <si>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</si>
  <si>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</si>
  <si>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</si>
  <si>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</si>
  <si>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</si>
  <si>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</si>
  <si>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</si>
  <si>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</si>
  <si>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</si>
  <si>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</si>
  <si>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</si>
  <si>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</si>
  <si>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</si>
  <si>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</si>
  <si>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</si>
  <si>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</si>
  <si>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</si>
  <si>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</si>
  <si>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</si>
  <si>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</si>
  <si>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</si>
  <si>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</si>
  <si>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</si>
  <si>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</si>
  <si>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</si>
  <si>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</si>
  <si>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</si>
  <si>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</si>
  <si>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</si>
  <si>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</si>
  <si>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</si>
  <si>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</si>
  <si>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</si>
  <si>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</si>
  <si>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</si>
  <si>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</si>
  <si>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</si>
  <si>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</si>
  <si>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</si>
  <si>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</si>
  <si>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</si>
  <si>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</si>
  <si>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</si>
  <si>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</si>
  <si>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</si>
  <si>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</si>
  <si>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</si>
  <si>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</si>
  <si>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</si>
  <si>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</si>
  <si>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</si>
  <si>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</si>
  <si>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</si>
  <si>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</si>
  <si>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</si>
  <si>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</si>
  <si>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</si>
  <si>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</si>
  <si>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</si>
  <si>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</si>
  <si>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</si>
  <si>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</si>
  <si>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</si>
  <si>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</si>
  <si>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</si>
  <si>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</si>
  <si>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</si>
  <si>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</si>
  <si>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</si>
  <si>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</si>
  <si>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</si>
  <si>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</si>
  <si>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</si>
  <si>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</si>
  <si>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</si>
  <si>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</si>
  <si>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</si>
  <si>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</si>
  <si>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</si>
  <si>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</si>
  <si>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</si>
  <si>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</si>
  <si>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</si>
  <si>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</si>
  <si>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</si>
  <si>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</si>
  <si>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</si>
  <si>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</si>
  <si>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</si>
  <si>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</si>
  <si>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</si>
  <si>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</si>
  <si>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</si>
  <si>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</si>
  <si>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</si>
  <si>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</si>
  <si>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</si>
  <si>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</si>
  <si>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</si>
  <si>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</si>
  <si>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</si>
  <si>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</si>
  <si>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</si>
  <si>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</si>
  <si>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</si>
  <si>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</si>
  <si>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</si>
  <si>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</si>
  <si>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</si>
  <si>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</si>
  <si>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</si>
  <si>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</si>
  <si>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</si>
  <si>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</si>
  <si>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</si>
  <si>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</si>
  <si>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</si>
  <si>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</si>
  <si>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</si>
  <si>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</si>
  <si>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</si>
  <si>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</si>
  <si>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</si>
  <si>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</si>
  <si>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</si>
  <si>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</si>
  <si>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</si>
  <si>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</si>
  <si>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</si>
  <si>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</si>
  <si>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</si>
  <si>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</si>
  <si>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</si>
  <si>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</si>
  <si>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</si>
  <si>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</si>
  <si>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</si>
  <si>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</si>
  <si>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</si>
  <si>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</si>
  <si>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</si>
  <si>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</si>
  <si>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</si>
  <si>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</si>
  <si>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</si>
  <si>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</si>
  <si>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</si>
  <si>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</si>
  <si>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</si>
  <si>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</si>
  <si>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</si>
  <si>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</si>
  <si>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</si>
  <si>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</si>
  <si>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</si>
  <si>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</si>
  <si>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</si>
  <si>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</si>
  <si>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</si>
  <si>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</si>
  <si>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</si>
  <si>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</si>
  <si>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</si>
  <si>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</si>
  <si>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</si>
  <si>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</si>
  <si>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</si>
  <si>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</si>
  <si>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</si>
  <si>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</si>
  <si>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</si>
  <si>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</si>
  <si>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</si>
  <si>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</si>
  <si>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</si>
  <si>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</si>
  <si>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</si>
  <si>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</si>
  <si>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</si>
  <si>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</si>
  <si>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</si>
  <si>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</si>
  <si>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</si>
  <si>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</si>
  <si>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</si>
  <si>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</si>
  <si>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</si>
  <si>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</si>
  <si>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</si>
  <si>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</si>
  <si>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</si>
  <si>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</si>
  <si>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</si>
  <si>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</si>
  <si>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</si>
  <si>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</si>
  <si>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</si>
  <si>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</si>
  <si>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</si>
  <si>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</si>
  <si>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</si>
  <si>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</si>
  <si>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</si>
  <si>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</si>
  <si>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</si>
  <si>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</si>
  <si>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</si>
  <si>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</si>
  <si>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</si>
  <si>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</si>
  <si>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</si>
  <si>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</si>
  <si>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</si>
  <si>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</si>
  <si>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</si>
  <si>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</si>
  <si>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</si>
  <si>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</si>
  <si>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</si>
  <si>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</si>
  <si>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</si>
  <si>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</si>
  <si>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</si>
  <si>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</si>
  <si>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</si>
  <si>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</si>
  <si>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</si>
  <si>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</si>
  <si>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</si>
  <si>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</si>
  <si>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</si>
  <si>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</si>
  <si>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</si>
  <si>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</si>
  <si>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</si>
  <si>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</si>
  <si>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</si>
  <si>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</si>
  <si>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</si>
  <si>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</si>
  <si>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</si>
  <si>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</si>
  <si>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</si>
  <si>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</si>
  <si>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</si>
  <si>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</si>
  <si>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</si>
  <si>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</si>
  <si>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</si>
  <si>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</si>
  <si>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</si>
  <si>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</si>
  <si>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</si>
  <si>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</si>
  <si>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</si>
  <si>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</si>
  <si>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</si>
  <si>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</si>
  <si>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</si>
  <si>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</si>
  <si>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</si>
  <si>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</si>
  <si>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</si>
  <si>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</si>
  <si>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</si>
  <si>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</si>
  <si>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</si>
  <si>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</si>
  <si>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</si>
  <si>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</si>
  <si>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</si>
  <si>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</si>
  <si>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</si>
  <si>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</si>
  <si>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</si>
  <si>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</si>
  <si>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</si>
  <si>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</si>
  <si>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</si>
  <si>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</si>
  <si>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</si>
  <si>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</si>
  <si>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</si>
  <si>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</si>
  <si>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</si>
  <si>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</si>
  <si>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</si>
  <si>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</si>
  <si>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</si>
  <si>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</si>
  <si>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</si>
  <si>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</si>
  <si>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</si>
  <si>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</si>
  <si>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</si>
  <si>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</si>
  <si>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</si>
  <si>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</si>
  <si>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</si>
  <si>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</si>
  <si>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</si>
  <si>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</si>
  <si>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</si>
  <si>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</si>
  <si>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</si>
  <si>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</si>
  <si>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</si>
  <si>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</si>
  <si>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</si>
  <si>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</si>
  <si>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</si>
  <si>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</si>
  <si>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</si>
  <si>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</si>
  <si>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</si>
  <si>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</si>
  <si>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</si>
  <si>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</si>
  <si>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</si>
  <si>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</si>
  <si>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</si>
  <si>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</si>
  <si>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</si>
  <si>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</si>
  <si>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</si>
  <si>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</si>
  <si>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</si>
  <si>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</si>
  <si>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</si>
  <si>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</si>
  <si>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</si>
  <si>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</si>
  <si>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</si>
  <si>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</si>
  <si>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</si>
  <si>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</si>
  <si>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</si>
  <si>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</si>
  <si>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</si>
  <si>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</si>
  <si>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</si>
  <si>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</si>
  <si>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</si>
  <si>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</si>
  <si>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</si>
  <si>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</si>
  <si>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</si>
  <si>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</si>
  <si>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</si>
  <si>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</si>
  <si>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</si>
  <si>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</si>
  <si>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</si>
  <si>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</si>
  <si>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</si>
  <si>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</si>
  <si>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</si>
  <si>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</si>
  <si>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</si>
  <si>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</si>
  <si>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</si>
  <si>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</si>
  <si>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</si>
  <si>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</si>
  <si>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</si>
  <si>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</si>
  <si>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</si>
  <si>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</si>
  <si>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</si>
  <si>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</si>
  <si>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</si>
  <si>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</si>
  <si>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</si>
  <si>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</si>
  <si>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</si>
  <si>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</si>
  <si>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</si>
  <si>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</si>
  <si>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</si>
  <si>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</si>
  <si>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</si>
  <si>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</si>
  <si>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</si>
  <si>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</si>
  <si>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</si>
  <si>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</si>
  <si>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</si>
  <si>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</si>
  <si>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</si>
  <si>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</si>
  <si>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</si>
  <si>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</si>
  <si>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</si>
  <si>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</si>
  <si>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</si>
  <si>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</si>
  <si>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</si>
  <si>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</si>
  <si>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</si>
  <si>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</si>
  <si>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</si>
  <si>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</si>
  <si>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</si>
  <si>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</si>
  <si>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</si>
  <si>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</si>
  <si>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</si>
  <si>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</si>
  <si>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</si>
  <si>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</si>
  <si>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</si>
  <si>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</si>
  <si>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</si>
  <si>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</si>
  <si>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</si>
  <si>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</si>
  <si>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</si>
  <si>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</si>
  <si>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</si>
  <si>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</si>
  <si>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</si>
  <si>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</si>
  <si>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</si>
  <si>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</si>
  <si>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</si>
  <si>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</si>
  <si>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</si>
  <si>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</si>
  <si>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</si>
  <si>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</si>
  <si>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</si>
  <si>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</si>
  <si>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</si>
  <si>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</si>
  <si>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</si>
  <si>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</si>
  <si>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</si>
  <si>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</si>
  <si>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</si>
  <si>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</si>
  <si>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</si>
  <si>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</si>
  <si>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</si>
  <si>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</si>
  <si>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</si>
  <si>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</si>
  <si>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</si>
  <si>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</si>
  <si>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</si>
  <si>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</si>
  <si>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</si>
  <si>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</si>
  <si>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</si>
  <si>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</si>
  <si>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</si>
  <si>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</si>
  <si>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</si>
  <si>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</si>
  <si>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</si>
  <si>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</si>
  <si>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</si>
  <si>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</si>
  <si>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</si>
  <si>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</si>
  <si>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</si>
  <si>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</si>
  <si>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</si>
  <si>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</si>
  <si>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</si>
  <si>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</si>
  <si>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</si>
  <si>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</si>
  <si>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</si>
  <si>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</si>
  <si>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</si>
  <si>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</si>
  <si>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</si>
  <si>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</si>
  <si>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</si>
  <si>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</si>
  <si>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</si>
  <si>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</si>
  <si>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</si>
  <si>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</si>
  <si>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</si>
  <si>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</si>
  <si>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</si>
  <si>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</si>
  <si>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</si>
  <si>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</si>
  <si>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</si>
  <si>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</si>
  <si>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</si>
  <si>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</si>
  <si>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</si>
  <si>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</si>
  <si>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</si>
  <si>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</si>
  <si>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</si>
  <si>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</si>
  <si>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</si>
  <si>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</si>
  <si>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</si>
  <si>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</si>
  <si>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</si>
  <si>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</si>
  <si>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</si>
  <si>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</si>
  <si>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</si>
  <si>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</si>
  <si>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</si>
  <si>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</si>
  <si>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</si>
  <si>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</si>
  <si>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</si>
  <si>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</si>
  <si>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</si>
  <si>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</si>
  <si>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</si>
  <si>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</si>
  <si>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</si>
  <si>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</si>
  <si>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</si>
  <si>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</si>
  <si>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</si>
  <si>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</si>
  <si>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</si>
  <si>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</si>
  <si>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</si>
  <si>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</si>
  <si>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</si>
  <si>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</si>
  <si>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</si>
  <si>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</si>
  <si>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</si>
  <si>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</si>
  <si>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</si>
  <si>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</si>
  <si>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</si>
  <si>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</si>
  <si>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</si>
  <si>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</si>
  <si>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</si>
  <si>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</si>
  <si>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</si>
  <si>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</si>
  <si>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</si>
  <si>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</si>
  <si>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</si>
  <si>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</si>
  <si>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</si>
  <si>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</si>
  <si>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</si>
  <si>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</si>
  <si>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</si>
  <si>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</si>
  <si>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</si>
  <si>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</si>
  <si>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</si>
  <si>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</si>
  <si>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</si>
  <si>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</si>
  <si>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</si>
  <si>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</si>
  <si>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</si>
  <si>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</si>
  <si>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</si>
  <si>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</si>
  <si>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</si>
  <si>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</si>
  <si>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</si>
  <si>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</si>
  <si>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</si>
  <si>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</si>
  <si>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</si>
  <si>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</si>
  <si>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</si>
  <si>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</si>
  <si>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</si>
  <si>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</si>
  <si>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</si>
  <si>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</si>
  <si>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</si>
  <si>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</si>
  <si>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</si>
  <si>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</si>
  <si>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</si>
  <si>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</si>
  <si>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</si>
  <si>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</si>
  <si>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</si>
  <si>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</si>
  <si>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</si>
  <si>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</si>
  <si>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</si>
  <si>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</si>
  <si>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</si>
  <si>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</si>
  <si>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</si>
  <si>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</si>
  <si>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</si>
  <si>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</si>
  <si>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</si>
  <si>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</si>
  <si>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</si>
  <si>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</si>
  <si>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</si>
  <si>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</si>
  <si>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</si>
  <si>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</si>
  <si>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</si>
  <si>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</si>
  <si>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</si>
  <si>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</si>
  <si>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</si>
  <si>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</si>
  <si>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</si>
  <si>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</si>
  <si>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</si>
  <si>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</si>
  <si>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</si>
  <si>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</si>
  <si>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</si>
  <si>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</si>
  <si>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</si>
  <si>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</si>
  <si>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</si>
  <si>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</si>
  <si>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</si>
  <si>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</si>
  <si>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</si>
  <si>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</si>
  <si>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</si>
  <si>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</si>
  <si>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</si>
  <si>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</si>
  <si>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</si>
  <si>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</si>
  <si>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</si>
  <si>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</si>
  <si>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</si>
  <si>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</si>
  <si>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</si>
  <si>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</si>
  <si>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</si>
  <si>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</si>
  <si>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</si>
  <si>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</si>
  <si>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</si>
  <si>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</si>
  <si>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</si>
  <si>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</si>
  <si>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</si>
  <si>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</si>
  <si>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</si>
  <si>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</si>
  <si>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</si>
  <si>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</si>
  <si>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</si>
  <si>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</si>
  <si>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</si>
  <si>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</si>
  <si>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</si>
  <si>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</si>
  <si>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</si>
  <si>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</si>
  <si>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</si>
  <si>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</si>
  <si>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</si>
  <si>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</si>
  <si>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</si>
  <si>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</si>
  <si>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</si>
  <si>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</si>
  <si>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</si>
  <si>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</si>
  <si>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</si>
  <si>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</si>
  <si>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</si>
  <si>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</si>
  <si>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</si>
  <si>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</si>
  <si>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</si>
  <si>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</si>
  <si>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</si>
  <si>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</si>
  <si>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</si>
  <si>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</si>
  <si>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</si>
  <si>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</si>
  <si>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</si>
  <si>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</si>
  <si>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</si>
  <si>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</si>
  <si>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</si>
  <si>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</si>
  <si>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</si>
  <si>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</si>
  <si>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</si>
  <si>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</si>
  <si>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</si>
  <si>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</si>
  <si>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</si>
  <si>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</si>
  <si>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</si>
  <si>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</si>
  <si>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</si>
  <si>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</si>
  <si>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</si>
  <si>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</si>
  <si>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</si>
  <si>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</si>
  <si>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</si>
  <si>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</si>
  <si>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</si>
  <si>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</si>
  <si>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</si>
  <si>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</si>
  <si>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</si>
  <si>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</si>
  <si>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</si>
  <si>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</si>
  <si>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</si>
  <si>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</si>
  <si>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</si>
  <si>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</si>
  <si>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</si>
  <si>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</si>
  <si>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</si>
  <si>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</si>
  <si>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</si>
  <si>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</si>
  <si>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</si>
  <si>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</si>
  <si>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</si>
  <si>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</si>
  <si>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</si>
  <si>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</si>
  <si>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</si>
  <si>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</si>
  <si>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</si>
  <si>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</si>
  <si>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</si>
  <si>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</si>
  <si>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</si>
  <si>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</si>
  <si>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</si>
  <si>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</si>
  <si>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</si>
  <si>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</si>
  <si>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</si>
  <si>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</si>
  <si>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</si>
  <si>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</si>
  <si>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</si>
  <si>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</si>
  <si>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</si>
  <si>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</si>
  <si>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</si>
  <si>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</si>
  <si>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</si>
  <si>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</si>
  <si>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</si>
  <si>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</si>
  <si>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</si>
  <si>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</si>
  <si>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</si>
  <si>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</si>
  <si>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</si>
  <si>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</si>
  <si>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</si>
  <si>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</si>
  <si>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</si>
  <si>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</si>
  <si>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</si>
  <si>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</si>
  <si>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</si>
  <si>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</si>
  <si>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</si>
  <si>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</si>
  <si>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</si>
  <si>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</si>
  <si>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</si>
  <si>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</si>
  <si>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</si>
  <si>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</si>
  <si>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</si>
  <si>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</si>
  <si>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</si>
  <si>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</si>
  <si>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</si>
  <si>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</si>
  <si>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</si>
  <si>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</si>
  <si>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</si>
  <si>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</si>
  <si>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</si>
  <si>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</si>
  <si>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</si>
  <si>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</si>
  <si>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</si>
  <si>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</si>
  <si>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</si>
  <si>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</si>
  <si>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</si>
  <si>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</si>
  <si>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</si>
  <si>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</si>
  <si>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</si>
  <si>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</si>
  <si>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</si>
  <si>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</si>
  <si>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</si>
  <si>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</si>
  <si>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</si>
  <si>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</si>
  <si>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</si>
  <si>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</si>
  <si>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</si>
  <si>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</si>
  <si>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</si>
  <si>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</si>
  <si>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</si>
  <si>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</si>
  <si>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</si>
  <si>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</si>
  <si>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</si>
  <si>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</si>
  <si>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</si>
  <si>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</si>
  <si>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</si>
  <si>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</si>
  <si>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</si>
  <si>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</si>
  <si>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</si>
  <si>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</si>
  <si>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</si>
  <si>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</si>
  <si>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</si>
  <si>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</si>
  <si>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</si>
  <si>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</si>
  <si>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</si>
  <si>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</si>
  <si>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</si>
  <si>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</si>
  <si>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</si>
  <si>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</si>
  <si>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</si>
  <si>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</si>
  <si>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</si>
  <si>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</si>
  <si>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</si>
  <si>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</si>
  <si>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</si>
  <si>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</si>
  <si>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</si>
  <si>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</si>
  <si>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</si>
  <si>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</si>
  <si>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</si>
  <si>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</si>
  <si>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</si>
  <si>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</si>
  <si>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</si>
  <si>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</si>
  <si>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</si>
  <si>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</si>
  <si>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</si>
  <si>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</si>
  <si>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</si>
  <si>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</si>
  <si>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</si>
  <si>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</si>
  <si>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</si>
  <si>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</si>
  <si>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</si>
  <si>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</si>
  <si>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</si>
  <si>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</si>
  <si>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</si>
  <si>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</si>
  <si>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</si>
  <si>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</si>
  <si>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</si>
  <si>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</si>
  <si>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</si>
  <si>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</si>
  <si>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</si>
  <si>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</si>
  <si>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</si>
  <si>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</si>
  <si>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</si>
  <si>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</si>
  <si>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</si>
  <si>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</si>
  <si>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</si>
  <si>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</si>
  <si>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</si>
  <si>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</si>
  <si>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</si>
  <si>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</si>
  <si>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</si>
  <si>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</si>
  <si>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</si>
  <si>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</si>
  <si>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</si>
  <si>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</si>
  <si>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</si>
  <si>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</si>
  <si>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</si>
  <si>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</si>
  <si>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</si>
  <si>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</si>
  <si>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</si>
  <si>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</si>
  <si>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</si>
  <si>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</si>
  <si>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</si>
  <si>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</si>
  <si>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</si>
  <si>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</si>
  <si>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</si>
  <si>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</si>
  <si>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</si>
  <si>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</si>
  <si>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</si>
  <si>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</si>
  <si>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</si>
  <si>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</si>
  <si>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</si>
  <si>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</si>
  <si>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</si>
  <si>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</si>
  <si>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</si>
  <si>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</si>
  <si>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</si>
  <si>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</si>
  <si>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</si>
  <si>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</si>
  <si>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</si>
  <si>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</si>
  <si>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</si>
  <si>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</si>
  <si>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</si>
  <si>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</si>
  <si>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</si>
  <si>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</si>
  <si>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</si>
  <si>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</si>
  <si>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</si>
  <si>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</si>
  <si>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</si>
  <si>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</si>
  <si>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</si>
  <si>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</si>
  <si>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</si>
  <si>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</si>
  <si>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</si>
  <si>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</si>
  <si>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</si>
  <si>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</si>
  <si>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</si>
  <si>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</si>
  <si>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</si>
  <si>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</si>
  <si>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</si>
  <si>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</si>
  <si>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</si>
  <si>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</si>
  <si>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</si>
  <si>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</si>
  <si>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</si>
  <si>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</si>
  <si>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</si>
  <si>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</si>
  <si>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</si>
  <si>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</si>
  <si>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</si>
  <si>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</si>
  <si>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</si>
  <si>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</si>
  <si>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</si>
  <si>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</si>
  <si>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</si>
  <si>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</si>
  <si>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</si>
  <si>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</si>
  <si>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</si>
  <si>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</si>
  <si>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</si>
  <si>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</si>
  <si>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</si>
  <si>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</si>
  <si>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</si>
  <si>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</si>
  <si>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</si>
  <si>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</si>
  <si>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</si>
  <si>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</si>
  <si>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</si>
  <si>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</si>
  <si>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</si>
  <si>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</si>
  <si>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</si>
  <si>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</si>
  <si>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</si>
  <si>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</si>
  <si>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</si>
  <si>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</si>
  <si>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</si>
  <si>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</si>
  <si>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</si>
  <si>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</si>
  <si>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</si>
  <si>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</si>
  <si>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</si>
  <si>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</si>
  <si>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</si>
  <si>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</si>
  <si>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</si>
  <si>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</si>
  <si>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</si>
  <si>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</si>
  <si>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</si>
  <si>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</si>
  <si>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</si>
  <si>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</si>
  <si>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</si>
  <si>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</si>
  <si>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</si>
  <si>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</si>
  <si>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</si>
  <si>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</si>
  <si>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</si>
  <si>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</si>
  <si>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</si>
  <si>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</si>
  <si>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</si>
  <si>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</si>
  <si>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</si>
  <si>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</si>
  <si>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</si>
  <si>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</si>
  <si>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</si>
  <si>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</si>
  <si>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</si>
  <si>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</si>
  <si>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</si>
  <si>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</si>
  <si>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</si>
  <si>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</si>
  <si>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</si>
  <si>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</si>
  <si>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</si>
  <si>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</si>
  <si>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</si>
  <si>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</si>
  <si>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</si>
  <si>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</si>
  <si>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</si>
  <si>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</si>
  <si>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</si>
  <si>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</si>
  <si>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</si>
  <si>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</si>
  <si>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</si>
  <si>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</si>
  <si>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</si>
  <si>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</si>
  <si>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</si>
  <si>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</si>
  <si>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</si>
  <si>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</si>
  <si>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</si>
  <si>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</si>
  <si>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</si>
  <si>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</si>
  <si>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</si>
  <si>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</si>
  <si>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</si>
  <si>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</si>
  <si>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</si>
  <si>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</si>
  <si>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</si>
  <si>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</si>
  <si>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</si>
  <si>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</si>
  <si>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</si>
  <si>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</si>
  <si>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</si>
  <si>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</si>
  <si>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</si>
  <si>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</si>
  <si>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</si>
  <si>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</si>
  <si>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</si>
  <si>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</si>
  <si>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</si>
  <si>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</si>
  <si>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</si>
  <si>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</si>
  <si>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</si>
  <si>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</si>
  <si>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</si>
  <si>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</si>
  <si>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</si>
  <si>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</si>
  <si>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</si>
  <si>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</si>
  <si>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</si>
  <si>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</si>
  <si>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</si>
  <si>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</si>
  <si>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</si>
  <si>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</si>
  <si>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</si>
  <si>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</si>
  <si>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</si>
  <si>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</si>
  <si>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</si>
  <si>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</si>
  <si>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</si>
  <si>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</si>
  <si>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</si>
  <si>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</si>
  <si>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</si>
  <si>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</si>
  <si>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</si>
  <si>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</si>
  <si>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</si>
  <si>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</si>
  <si>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</si>
  <si>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</si>
  <si>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</si>
  <si>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</si>
  <si>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</si>
  <si>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</si>
  <si>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</si>
  <si>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</si>
  <si>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</si>
  <si>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</si>
  <si>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</si>
  <si>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</si>
  <si>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</si>
  <si>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</si>
  <si>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</si>
  <si>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</si>
  <si>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</si>
  <si>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</si>
  <si>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</si>
  <si>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</si>
  <si>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</si>
  <si>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</si>
  <si>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</si>
  <si>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</si>
  <si>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</si>
  <si>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</si>
  <si>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</si>
  <si>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</si>
  <si>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</si>
  <si>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</si>
  <si>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</si>
  <si>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</si>
  <si>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</si>
  <si>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</si>
  <si>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</si>
  <si>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</si>
  <si>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</si>
  <si>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</si>
  <si>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</si>
  <si>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</si>
  <si>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</si>
  <si>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</si>
  <si>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</si>
  <si>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</si>
  <si>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</si>
  <si>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</si>
  <si>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</si>
  <si>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</si>
  <si>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</si>
  <si>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</si>
  <si>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</si>
  <si>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</si>
  <si>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</si>
  <si>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</si>
  <si>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</si>
  <si>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</si>
  <si>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</si>
  <si>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</si>
  <si>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</si>
  <si>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</si>
  <si>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</si>
  <si>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</si>
  <si>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</si>
  <si>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</si>
  <si>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</si>
  <si>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</si>
  <si>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</si>
  <si>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</si>
  <si>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</si>
  <si>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</si>
  <si>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</si>
  <si>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</si>
  <si>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</si>
  <si>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</si>
  <si>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</si>
  <si>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</si>
  <si>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</si>
  <si>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</si>
  <si>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</si>
  <si>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</si>
  <si>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</si>
  <si>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</si>
  <si>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</si>
  <si>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</si>
  <si>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</si>
  <si>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</si>
  <si>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</si>
  <si>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</si>
  <si>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</si>
  <si>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</si>
  <si>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</si>
  <si>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</si>
  <si>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</si>
  <si>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</si>
  <si>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</si>
  <si>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</si>
  <si>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</si>
  <si>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</si>
  <si>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</si>
  <si>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</si>
  <si>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</si>
  <si>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</si>
  <si>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</si>
  <si>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</si>
  <si>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</si>
  <si>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</si>
  <si>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</si>
  <si>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</si>
  <si>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</si>
  <si>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</si>
  <si>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</si>
  <si>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</si>
  <si>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</si>
  <si>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</si>
  <si>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</si>
  <si>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</si>
  <si>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</si>
  <si>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</si>
  <si>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</si>
  <si>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</si>
  <si>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</si>
  <si>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</si>
  <si>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</si>
  <si>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</si>
  <si>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</si>
  <si>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</si>
  <si>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</si>
  <si>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</si>
  <si>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</si>
  <si>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</si>
  <si>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</si>
  <si>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</si>
  <si>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</si>
  <si>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</si>
  <si>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</si>
  <si>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</si>
  <si>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</si>
  <si>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</si>
  <si>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</si>
  <si>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</si>
  <si>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</si>
  <si>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</si>
  <si>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</si>
  <si>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</si>
  <si>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</si>
  <si>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</si>
  <si>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</si>
  <si>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</si>
  <si>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</si>
  <si>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</si>
  <si>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</si>
  <si>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</si>
  <si>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</si>
  <si>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</si>
  <si>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</si>
  <si>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</si>
  <si>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</si>
  <si>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</si>
  <si>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</si>
  <si>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</si>
  <si>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</si>
  <si>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</si>
  <si>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</si>
  <si>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</si>
  <si>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</si>
  <si>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</si>
  <si>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</si>
  <si>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</si>
  <si>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</si>
  <si>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</si>
  <si>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</si>
  <si>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</si>
  <si>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</si>
  <si>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</si>
  <si>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</si>
  <si>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</si>
  <si>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</si>
  <si>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</si>
  <si>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</si>
  <si>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</si>
  <si>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</si>
  <si>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</si>
  <si>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</si>
  <si>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</si>
  <si>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</si>
  <si>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</si>
  <si>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</si>
  <si>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</si>
  <si>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</si>
  <si>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</si>
  <si>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</si>
  <si>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</si>
  <si>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</si>
  <si>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</si>
  <si>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</si>
  <si>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</si>
  <si>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</si>
  <si>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</si>
  <si>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</si>
  <si>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</si>
  <si>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</si>
  <si>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</si>
  <si>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</si>
  <si>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</si>
  <si>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</si>
  <si>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</si>
  <si>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</si>
  <si>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</si>
  <si>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</si>
  <si>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</si>
  <si>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</si>
  <si>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</si>
  <si>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</si>
  <si>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</si>
  <si>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</si>
  <si>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</si>
  <si>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</si>
  <si>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</si>
  <si>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</si>
  <si>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</si>
  <si>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</si>
  <si>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</si>
  <si>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</si>
  <si>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</si>
  <si>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</si>
  <si>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</si>
  <si>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</si>
  <si>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</si>
  <si>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</si>
  <si>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</si>
  <si>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</si>
  <si>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</si>
  <si>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</si>
  <si>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</si>
  <si>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</si>
  <si>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</si>
  <si>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</si>
  <si>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</si>
  <si>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</si>
  <si>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</si>
  <si>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</si>
  <si>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</si>
  <si>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</si>
  <si>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</si>
  <si>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</si>
  <si>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</si>
  <si>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</si>
  <si>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</si>
  <si>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</si>
  <si>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</si>
  <si>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</si>
  <si>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</si>
  <si>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</si>
  <si>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</si>
  <si>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</si>
  <si>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</si>
  <si>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</si>
  <si>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</si>
  <si>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</si>
  <si>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</si>
  <si>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</si>
  <si>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</si>
  <si>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</si>
  <si>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</si>
  <si>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</si>
  <si>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</si>
  <si>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</si>
  <si>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</si>
  <si>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</si>
  <si>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</si>
  <si>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</si>
  <si>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</si>
  <si>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</si>
  <si>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</si>
  <si>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</si>
  <si>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</si>
  <si>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</si>
  <si>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</si>
  <si>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</si>
  <si>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</si>
  <si>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</si>
  <si>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</si>
  <si>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</si>
  <si>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</si>
  <si>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</si>
  <si>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</si>
  <si>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</si>
  <si>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</si>
  <si>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</si>
  <si>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</si>
  <si>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</si>
  <si>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</si>
  <si>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</si>
  <si>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</si>
  <si>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</si>
  <si>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</si>
  <si>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</si>
  <si>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</si>
  <si>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</si>
  <si>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</si>
  <si>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</si>
  <si>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</si>
  <si>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</si>
  <si>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</si>
  <si>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</si>
  <si>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</si>
  <si>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</si>
  <si>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</si>
  <si>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</si>
  <si>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</si>
  <si>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</si>
  <si>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</si>
  <si>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</si>
  <si>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</si>
  <si>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</si>
  <si>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</si>
  <si>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</si>
  <si>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</si>
  <si>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</si>
  <si>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</si>
  <si>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</si>
  <si>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</si>
  <si>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</si>
  <si>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</si>
  <si>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</si>
  <si>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</si>
  <si>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</si>
  <si>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</si>
  <si>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</si>
  <si>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</si>
  <si>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</si>
  <si>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</si>
  <si>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</si>
  <si>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</si>
  <si>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</si>
  <si>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</si>
  <si>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</si>
  <si>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</si>
  <si>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</si>
  <si>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</si>
  <si>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</si>
  <si>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</si>
  <si>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</si>
  <si>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</si>
  <si>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</si>
  <si>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</si>
  <si>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</si>
  <si>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</si>
  <si>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</si>
  <si>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</si>
  <si>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</si>
  <si>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</si>
  <si>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</si>
  <si>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</si>
  <si>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</si>
  <si>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</si>
  <si>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</si>
  <si>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</si>
  <si>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</si>
  <si>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</si>
  <si>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</si>
  <si>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</si>
  <si>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</si>
  <si>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</si>
  <si>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</si>
  <si>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</si>
  <si>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</si>
  <si>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</si>
  <si>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</si>
  <si>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</si>
  <si>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</si>
  <si>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</si>
  <si>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</si>
  <si>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</si>
  <si>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</si>
  <si>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</si>
  <si>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</si>
  <si>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</si>
  <si>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</si>
  <si>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</si>
  <si>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</si>
  <si>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</si>
  <si>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</si>
  <si>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</si>
  <si>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</si>
  <si>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</si>
  <si>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</si>
  <si>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</si>
  <si>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</si>
  <si>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</si>
  <si>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</si>
  <si>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</si>
  <si>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</si>
  <si>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</si>
  <si>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</si>
  <si>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</si>
  <si>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</si>
  <si>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</si>
  <si>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</si>
  <si>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</si>
  <si>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</si>
  <si>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</si>
  <si>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</si>
  <si>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</si>
  <si>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</si>
  <si>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</si>
  <si>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</si>
  <si>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</si>
  <si>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</si>
  <si>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</si>
  <si>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</si>
  <si>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</si>
  <si>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</si>
  <si>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</si>
  <si>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</si>
  <si>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</si>
  <si>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</si>
  <si>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</si>
  <si>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</si>
  <si>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</si>
  <si>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</si>
  <si>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</si>
  <si>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</si>
  <si>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</si>
  <si>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</si>
  <si>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</si>
  <si>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</si>
  <si>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</si>
  <si>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</si>
  <si>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</si>
  <si>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</si>
  <si>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</si>
  <si>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</si>
  <si>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</si>
  <si>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</si>
  <si>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</si>
  <si>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</si>
  <si>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</si>
  <si>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</si>
  <si>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</si>
  <si>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</si>
  <si>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</si>
  <si>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</si>
  <si>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</si>
  <si>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</si>
  <si>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</si>
  <si>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</si>
  <si>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</si>
  <si>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</si>
  <si>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</si>
  <si>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</si>
  <si>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</si>
  <si>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</si>
  <si>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</si>
  <si>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</si>
  <si>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</si>
  <si>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</si>
  <si>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</si>
  <si>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</si>
  <si>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</si>
  <si>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</si>
  <si>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</si>
  <si>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</si>
  <si>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</si>
  <si>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</si>
  <si>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</si>
  <si>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</si>
  <si>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</si>
  <si>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</si>
  <si>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</si>
  <si>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</si>
  <si>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</si>
  <si>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</si>
  <si>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</si>
  <si>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</si>
  <si>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</si>
  <si>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</si>
  <si>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</si>
  <si>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</si>
  <si>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</si>
  <si>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</si>
  <si>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</si>
  <si>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</si>
  <si>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</si>
  <si>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</si>
  <si>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</si>
  <si>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</si>
  <si>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</si>
  <si>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</si>
  <si>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</si>
  <si>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</si>
  <si>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</si>
  <si>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</si>
  <si>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</si>
  <si>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</si>
  <si>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</si>
  <si>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</si>
  <si>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</si>
  <si>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</si>
  <si>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</si>
  <si>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</si>
  <si>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</si>
  <si>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</si>
  <si>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</si>
  <si>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</si>
  <si>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</si>
  <si>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</si>
  <si>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</si>
  <si>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</si>
  <si>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</si>
  <si>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</si>
  <si>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</si>
  <si>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</si>
  <si>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</si>
  <si>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</si>
  <si>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</si>
  <si>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</si>
  <si>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</si>
  <si>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</si>
  <si>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</si>
  <si>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</si>
  <si>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</si>
  <si>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</si>
  <si>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</si>
  <si>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</si>
  <si>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</si>
  <si>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</si>
  <si>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</si>
  <si>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</si>
  <si>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</si>
  <si>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</si>
  <si>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</si>
  <si>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</si>
  <si>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</si>
  <si>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</si>
  <si>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</si>
  <si>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</si>
  <si>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</si>
  <si>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</si>
  <si>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</si>
  <si>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</si>
  <si>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</si>
  <si>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</si>
  <si>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</si>
  <si>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</si>
  <si>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</si>
  <si>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</si>
  <si>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</si>
  <si>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</si>
  <si>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</si>
  <si>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</si>
  <si>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</si>
  <si>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</si>
  <si>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</si>
  <si>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</si>
  <si>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</si>
  <si>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</si>
  <si>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</si>
  <si>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</si>
  <si>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</si>
  <si>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</si>
  <si>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</si>
  <si>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</si>
  <si>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</si>
  <si>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</si>
  <si>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</si>
  <si>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</si>
  <si>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</si>
  <si>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</si>
  <si>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</si>
  <si>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</si>
  <si>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</si>
  <si>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</si>
  <si>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</si>
  <si>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</si>
  <si>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</si>
  <si>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</si>
  <si>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</si>
  <si>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</si>
  <si>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</si>
  <si>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</si>
  <si>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</si>
  <si>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</si>
  <si>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</si>
  <si>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</si>
  <si>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</si>
  <si>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</si>
  <si>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</si>
  <si>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</si>
  <si>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</si>
  <si>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</si>
  <si>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</si>
  <si>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</si>
  <si>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</si>
  <si>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</si>
  <si>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</si>
  <si>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</si>
  <si>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</si>
  <si>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</si>
  <si>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</si>
  <si>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</si>
  <si>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</si>
  <si>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</si>
  <si>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</si>
  <si>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</si>
  <si>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</si>
  <si>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</si>
  <si>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</si>
  <si>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</si>
  <si>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</si>
  <si>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</si>
  <si>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</si>
  <si>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</si>
  <si>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</si>
  <si>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</si>
  <si>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</si>
  <si>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</si>
  <si>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</si>
  <si>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</si>
  <si>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</si>
  <si>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</si>
  <si>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</si>
  <si>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</si>
  <si>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</si>
  <si>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</si>
  <si>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</si>
  <si>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</si>
  <si>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</si>
  <si>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</si>
  <si>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</si>
  <si>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</si>
  <si>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</si>
  <si>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</si>
  <si>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</si>
  <si>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</si>
  <si>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</si>
  <si>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</si>
  <si>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</si>
  <si>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</si>
  <si>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</si>
  <si>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</si>
  <si>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</si>
  <si>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</si>
  <si>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</si>
  <si>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</si>
  <si>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</si>
  <si>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</si>
  <si>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</si>
  <si>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</si>
  <si>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</si>
  <si>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</si>
  <si>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</si>
  <si>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</si>
  <si>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</si>
  <si>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</si>
  <si>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</si>
  <si>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</si>
  <si>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</si>
  <si>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</si>
  <si>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</si>
  <si>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</si>
  <si>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</si>
  <si>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</si>
  <si>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</si>
  <si>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</si>
  <si>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</si>
  <si>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</si>
  <si>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</si>
  <si>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</si>
  <si>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</si>
  <si>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</si>
  <si>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</si>
  <si>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</si>
  <si>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</si>
  <si>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</si>
  <si>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</si>
  <si>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</si>
  <si>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</si>
  <si>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</si>
  <si>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</si>
  <si>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</si>
  <si>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</si>
  <si>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</si>
  <si>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</si>
  <si>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</si>
  <si>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</si>
  <si>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</si>
  <si>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</si>
  <si>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</si>
  <si>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</si>
  <si>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</si>
  <si>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</si>
  <si>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</si>
  <si>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</si>
  <si>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</si>
  <si>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</si>
  <si>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</si>
  <si>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</si>
  <si>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</si>
  <si>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</si>
  <si>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</si>
  <si>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</si>
  <si>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</si>
  <si>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</si>
  <si>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</si>
  <si>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</si>
  <si>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</si>
  <si>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</si>
  <si>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</si>
  <si>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</si>
  <si>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</si>
  <si>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</si>
  <si>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</si>
  <si>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</si>
  <si>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</si>
  <si>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</si>
  <si>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</si>
  <si>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</si>
  <si>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</si>
  <si>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</si>
  <si>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</si>
  <si>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</si>
  <si>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</si>
  <si>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</si>
  <si>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</si>
  <si>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</si>
  <si>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</si>
  <si>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</si>
  <si>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</si>
  <si>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</si>
  <si>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</si>
  <si>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</si>
  <si>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</si>
  <si>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</si>
  <si>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</si>
  <si>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</si>
  <si>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</si>
  <si>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</si>
  <si>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</si>
  <si>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</si>
  <si>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</si>
  <si>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</si>
  <si>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</si>
  <si>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</si>
  <si>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</si>
  <si>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</si>
  <si>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</si>
  <si>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</si>
  <si>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</si>
  <si>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</si>
  <si>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</si>
  <si>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</si>
  <si>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</si>
  <si>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</si>
  <si>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</si>
  <si>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</si>
  <si>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</si>
  <si>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</si>
  <si>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</si>
  <si>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</si>
  <si>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</si>
  <si>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</si>
  <si>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</si>
  <si>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</si>
  <si>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</si>
  <si>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</si>
  <si>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</si>
  <si>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</si>
  <si>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</si>
  <si>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</si>
  <si>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</si>
  <si>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</si>
  <si>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</si>
  <si>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</si>
  <si>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</si>
  <si>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</si>
  <si>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</si>
  <si>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</si>
  <si>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</si>
  <si>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</si>
  <si>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</si>
  <si>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</si>
  <si>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</si>
  <si>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</si>
  <si>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</si>
  <si>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</si>
  <si>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</si>
  <si>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</si>
  <si>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</si>
  <si>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</si>
  <si>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</si>
  <si>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</si>
  <si>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</si>
  <si>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</si>
  <si>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</si>
  <si>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</si>
  <si>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</si>
  <si>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</si>
  <si>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</si>
  <si>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</si>
  <si>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</si>
  <si>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</si>
  <si>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</si>
  <si>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</si>
  <si>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</si>
  <si>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</si>
  <si>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</si>
  <si>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</si>
  <si>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</si>
  <si>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</si>
  <si>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</si>
  <si>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</si>
  <si>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</si>
  <si>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</si>
  <si>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</si>
  <si>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</si>
  <si>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</si>
  <si>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</si>
  <si>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</si>
  <si>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</si>
  <si>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</si>
  <si>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</si>
  <si>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</si>
  <si>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</si>
  <si>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</si>
  <si>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</si>
  <si>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</si>
  <si>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</si>
  <si>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</si>
  <si>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</si>
  <si>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</si>
  <si>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</si>
  <si>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</si>
  <si>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</si>
  <si>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</si>
  <si>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</si>
  <si>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</si>
  <si>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</si>
  <si>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</si>
  <si>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</si>
  <si>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</si>
  <si>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</si>
  <si>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</si>
  <si>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</si>
  <si>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</si>
  <si>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</si>
  <si>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</si>
  <si>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</si>
  <si>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</si>
  <si>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</si>
  <si>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</si>
  <si>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</si>
  <si>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</si>
  <si>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</si>
  <si>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</si>
  <si>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</si>
  <si>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</si>
  <si>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</si>
  <si>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</si>
  <si>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</si>
  <si>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</si>
  <si>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</si>
  <si>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</si>
  <si>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</si>
  <si>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</si>
  <si>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</si>
  <si>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</si>
  <si>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</si>
  <si>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</si>
  <si>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</si>
  <si>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</si>
  <si>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</si>
  <si>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</si>
  <si>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</si>
  <si>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</si>
  <si>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</si>
  <si>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</si>
  <si>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</si>
  <si>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</si>
  <si>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</si>
  <si>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</si>
  <si>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</si>
  <si>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</si>
  <si>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</si>
  <si>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</si>
  <si>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</si>
  <si>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</si>
  <si>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</si>
  <si>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</si>
  <si>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</si>
  <si>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</si>
  <si>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</si>
  <si>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</si>
  <si>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</si>
  <si>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</si>
  <si>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</si>
  <si>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</si>
  <si>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</si>
  <si>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</si>
  <si>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</si>
  <si>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</si>
  <si>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</si>
  <si>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</si>
  <si>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</si>
  <si>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</si>
  <si>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</si>
  <si>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</si>
  <si>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</si>
  <si>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</si>
  <si>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</si>
  <si>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</si>
  <si>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</si>
  <si>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</si>
  <si>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</si>
  <si>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</si>
  <si>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</si>
  <si>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</si>
  <si>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</si>
  <si>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</si>
  <si>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</si>
  <si>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</si>
  <si>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</si>
  <si>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</si>
  <si>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</si>
  <si>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</si>
  <si>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</si>
  <si>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</si>
  <si>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</si>
  <si>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</si>
  <si>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</si>
  <si>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</si>
  <si>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</si>
  <si>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</si>
  <si>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</si>
  <si>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</si>
  <si>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</si>
  <si>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</si>
  <si>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</si>
  <si>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</si>
  <si>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</si>
  <si>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</si>
  <si>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</si>
  <si>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</si>
  <si>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</si>
  <si>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</si>
  <si>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</si>
  <si>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</si>
  <si>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</si>
  <si>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</si>
  <si>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</si>
  <si>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</si>
  <si>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</si>
  <si>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</si>
  <si>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</si>
  <si>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</si>
  <si>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</si>
  <si>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</si>
  <si>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</si>
  <si>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</si>
  <si>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</si>
  <si>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</si>
  <si>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</si>
  <si>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</si>
  <si>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</si>
  <si>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</si>
  <si>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</si>
  <si>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</si>
  <si>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</si>
  <si>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</si>
  <si>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</si>
  <si>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</si>
  <si>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</si>
  <si>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</si>
  <si>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</si>
  <si>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</si>
  <si>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</si>
  <si>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</si>
  <si>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</si>
  <si>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</si>
  <si>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</si>
  <si>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</si>
  <si>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</si>
  <si>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</si>
  <si>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</si>
  <si>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</si>
  <si>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</si>
  <si>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</si>
  <si>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</si>
  <si>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</si>
  <si>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</si>
  <si>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</si>
  <si>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</si>
  <si>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</si>
  <si>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</si>
  <si>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</si>
  <si>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</si>
  <si>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</si>
  <si>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</si>
  <si>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</si>
  <si>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</si>
  <si>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</si>
  <si>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</si>
  <si>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</si>
  <si>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</si>
  <si>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</si>
  <si>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</si>
  <si>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</si>
  <si>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</si>
  <si>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</si>
  <si>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</si>
  <si>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</si>
  <si>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</si>
  <si>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</si>
  <si>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</si>
  <si>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</si>
  <si>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</si>
  <si>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</si>
  <si>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</si>
  <si>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</si>
  <si>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</si>
  <si>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</si>
  <si>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</si>
  <si>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</si>
  <si>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</si>
  <si>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</si>
  <si>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</si>
  <si>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</si>
  <si>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</si>
  <si>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</si>
  <si>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</si>
  <si>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</si>
  <si>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</si>
  <si>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</si>
  <si>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</si>
  <si>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</si>
  <si>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</si>
  <si>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</si>
  <si>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</si>
  <si>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</si>
  <si>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</si>
  <si>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</si>
  <si>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</si>
  <si>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</si>
  <si>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</si>
  <si>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</si>
  <si>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</si>
  <si>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</si>
  <si>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</si>
  <si>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</si>
  <si>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</si>
  <si>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</si>
  <si>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</si>
  <si>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</si>
  <si>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</si>
  <si>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</si>
  <si>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</si>
  <si>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</si>
  <si>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</si>
  <si>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</si>
  <si>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</si>
  <si>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</si>
  <si>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</si>
  <si>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</si>
  <si>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</si>
  <si>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</si>
  <si>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</si>
  <si>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</si>
  <si>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</si>
  <si>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</si>
  <si>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</si>
  <si>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</si>
  <si>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</si>
  <si>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</si>
  <si>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</si>
  <si>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</si>
  <si>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</si>
  <si>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</si>
  <si>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</si>
  <si>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</si>
  <si>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</si>
  <si>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</si>
  <si>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</si>
  <si>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</si>
  <si>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</si>
  <si>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</si>
  <si>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</si>
  <si>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</si>
  <si>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</si>
  <si>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</si>
  <si>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</si>
  <si>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</si>
  <si>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</si>
  <si>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</si>
  <si>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</si>
  <si>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</si>
  <si>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</si>
  <si>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</si>
  <si>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</si>
  <si>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</si>
  <si>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</si>
  <si>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</si>
  <si>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</si>
  <si>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</si>
  <si>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</si>
  <si>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</si>
  <si>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</si>
  <si>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</si>
  <si>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</si>
  <si>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</si>
  <si>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</si>
  <si>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</si>
  <si>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</si>
  <si>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</si>
  <si>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</si>
  <si>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</si>
  <si>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</si>
  <si>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</si>
  <si>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</si>
  <si>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</si>
  <si>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</si>
  <si>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</si>
  <si>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</si>
  <si>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</si>
  <si>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</si>
  <si>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</si>
  <si>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</si>
  <si>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</si>
  <si>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</si>
  <si>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</si>
  <si>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</si>
  <si>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</si>
  <si>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</si>
  <si>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</si>
  <si>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</si>
  <si>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</si>
  <si>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</si>
  <si>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</si>
  <si>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</si>
  <si>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</si>
  <si>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</si>
  <si>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</si>
  <si>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</si>
  <si>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</si>
  <si>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</si>
  <si>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</si>
  <si>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</si>
  <si>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</si>
  <si>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</si>
  <si>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</si>
  <si>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</si>
  <si>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</si>
  <si>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</si>
  <si>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</si>
  <si>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</si>
  <si>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</si>
  <si>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</si>
  <si>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</si>
  <si>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</si>
  <si>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</si>
  <si>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</si>
  <si>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</si>
  <si>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</si>
  <si>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</si>
  <si>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</si>
  <si>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</si>
  <si>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</si>
  <si>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</si>
  <si>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</si>
  <si>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</si>
  <si>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</si>
  <si>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</si>
  <si>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</si>
  <si>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</si>
  <si>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</si>
  <si>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</si>
  <si>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</si>
  <si>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</si>
  <si>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</si>
  <si>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</si>
  <si>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</si>
  <si>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</si>
  <si>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</si>
  <si>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</si>
  <si>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</si>
  <si>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</si>
  <si>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</si>
  <si>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</si>
  <si>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</si>
  <si>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</si>
  <si>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</si>
  <si>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</si>
  <si>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</si>
  <si>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</si>
  <si>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</si>
  <si>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</si>
  <si>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</si>
  <si>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</si>
  <si>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</si>
  <si>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</si>
  <si>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</si>
  <si>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</si>
  <si>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</si>
  <si>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</si>
  <si>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</si>
  <si>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</si>
  <si>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</si>
  <si>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</si>
  <si>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</si>
  <si>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</si>
  <si>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</si>
  <si>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</si>
  <si>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</si>
  <si>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</si>
  <si>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</si>
  <si>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</si>
  <si>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</si>
  <si>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</si>
  <si>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</si>
  <si>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</si>
  <si>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</si>
  <si>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</si>
  <si>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</si>
  <si>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</si>
  <si>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</si>
  <si>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</si>
  <si>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</si>
  <si>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</si>
  <si>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</si>
  <si>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</si>
  <si>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</si>
  <si>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</si>
  <si>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</si>
  <si>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</si>
  <si>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</si>
  <si>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</si>
  <si>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</si>
  <si>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</si>
  <si>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</si>
  <si>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</si>
  <si>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</si>
  <si>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</si>
  <si>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</si>
  <si>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</si>
  <si>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</si>
  <si>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</si>
  <si>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</si>
  <si>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</si>
  <si>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</si>
  <si>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</si>
  <si>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</si>
  <si>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</si>
  <si>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</si>
  <si>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</si>
  <si>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</si>
  <si>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</si>
  <si>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</si>
  <si>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</si>
  <si>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</si>
  <si>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</si>
  <si>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</si>
  <si>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</si>
  <si>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</si>
  <si>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</si>
  <si>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</si>
  <si>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</si>
  <si>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</si>
  <si>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</si>
  <si>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</si>
  <si>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</si>
  <si>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</si>
  <si>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</si>
  <si>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</si>
  <si>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</si>
  <si>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</si>
  <si>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</si>
  <si>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</si>
  <si>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</si>
  <si>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</si>
  <si>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</si>
  <si>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</si>
  <si>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</si>
  <si>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</si>
  <si>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</si>
  <si>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</si>
  <si>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</si>
  <si>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</si>
  <si>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</si>
  <si>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</si>
  <si>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</si>
  <si>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</si>
  <si>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</si>
  <si>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</si>
  <si>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</si>
  <si>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</si>
  <si>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</si>
  <si>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</si>
  <si>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</si>
  <si>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</si>
  <si>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</si>
  <si>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</si>
  <si>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</si>
  <si>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</si>
  <si>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</si>
  <si>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</si>
  <si>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</si>
  <si>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</si>
  <si>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</si>
  <si>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</si>
  <si>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</si>
  <si>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</si>
  <si>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</si>
  <si>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</si>
  <si>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</si>
  <si>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</si>
  <si>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</si>
  <si>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</si>
  <si>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</si>
  <si>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</si>
  <si>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</si>
  <si>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</si>
  <si>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</si>
  <si>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</si>
  <si>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</si>
  <si>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</si>
  <si>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</si>
  <si>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</si>
  <si>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</si>
  <si>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</si>
  <si>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</si>
  <si>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</si>
  <si>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</si>
  <si>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</si>
  <si>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</si>
  <si>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</si>
  <si>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</si>
  <si>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</si>
  <si>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</si>
  <si>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</si>
  <si>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</si>
  <si>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</si>
  <si>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</si>
  <si>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</si>
  <si>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</si>
  <si>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</si>
  <si>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</si>
  <si>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</si>
  <si>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</si>
  <si>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</si>
  <si>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</si>
  <si>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</si>
  <si>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</si>
  <si>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</si>
  <si>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</si>
  <si>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</si>
  <si>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</si>
  <si>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</si>
  <si>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</si>
  <si>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</si>
  <si>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</si>
  <si>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</si>
  <si>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</si>
  <si>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</si>
  <si>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</si>
  <si>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</si>
  <si>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</si>
  <si>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</si>
  <si>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</si>
  <si>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</si>
  <si>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</si>
  <si>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</si>
  <si>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</si>
  <si>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</si>
  <si>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</si>
  <si>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</si>
  <si>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</si>
  <si>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</si>
  <si>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</si>
  <si>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</si>
  <si>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</si>
  <si>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</si>
  <si>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</si>
  <si>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</si>
  <si>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</si>
  <si>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</si>
  <si>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</si>
  <si>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</si>
  <si>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</si>
  <si>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</si>
  <si>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</si>
  <si>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</si>
  <si>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</si>
  <si>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</si>
  <si>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</si>
  <si>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</si>
  <si>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</si>
  <si>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</si>
  <si>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</si>
  <si>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</si>
  <si>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</si>
  <si>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</si>
  <si>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</si>
  <si>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</si>
  <si>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</si>
  <si>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</si>
  <si>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</si>
  <si>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</si>
  <si>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</si>
  <si>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</si>
  <si>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</si>
  <si>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</si>
  <si>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</si>
  <si>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</si>
  <si>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</si>
  <si>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</si>
  <si>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</si>
  <si>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</si>
  <si>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</si>
  <si>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</si>
  <si>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</si>
  <si>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</si>
  <si>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</si>
  <si>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</si>
  <si>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</si>
  <si>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</si>
  <si>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</si>
  <si>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</si>
  <si>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</si>
  <si>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</si>
  <si>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</si>
  <si>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</si>
  <si>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</si>
  <si>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</si>
  <si>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</si>
  <si>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</si>
  <si>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</si>
  <si>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</si>
  <si>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</si>
  <si>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</si>
  <si>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</si>
  <si>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</si>
  <si>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</si>
  <si>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</si>
  <si>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</si>
  <si>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</si>
  <si>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</si>
  <si>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</si>
  <si>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</si>
  <si>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</si>
  <si>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</si>
  <si>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</si>
  <si>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</si>
  <si>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</si>
  <si>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</si>
  <si>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</si>
  <si>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</si>
  <si>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</si>
  <si>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</si>
  <si>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</si>
  <si>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</si>
  <si>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</si>
  <si>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</si>
  <si>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</si>
  <si>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</si>
  <si>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</si>
  <si>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</si>
  <si>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</si>
  <si>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</si>
  <si>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</si>
  <si>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</si>
  <si>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</si>
  <si>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</si>
  <si>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</si>
  <si>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</si>
  <si>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</si>
  <si>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</si>
  <si>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</si>
  <si>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</si>
  <si>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</si>
  <si>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</si>
  <si>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</si>
  <si>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</si>
  <si>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</si>
  <si>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</si>
  <si>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</si>
  <si>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</si>
  <si>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</si>
  <si>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</si>
  <si>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</si>
  <si>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</si>
  <si>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</si>
  <si>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</si>
  <si>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</si>
  <si>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</si>
  <si>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</si>
  <si>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</si>
  <si>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</si>
  <si>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</si>
  <si>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</si>
  <si>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</si>
  <si>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</si>
  <si>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</si>
  <si>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</si>
  <si>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</si>
  <si>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</si>
  <si>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</si>
  <si>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</si>
  <si>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</si>
  <si>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</si>
  <si>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</si>
  <si>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</si>
  <si>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</si>
  <si>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</si>
  <si>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</si>
  <si>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</si>
  <si>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</si>
  <si>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</si>
  <si>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</si>
  <si>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</si>
  <si>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</si>
  <si>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</si>
  <si>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</si>
  <si>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</si>
  <si>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</si>
  <si>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</si>
  <si>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</si>
  <si>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</si>
  <si>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</si>
  <si>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</si>
  <si>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</si>
  <si>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</si>
  <si>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</si>
  <si>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</si>
  <si>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</si>
  <si>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</si>
  <si>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</si>
  <si>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</si>
  <si>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</si>
  <si>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</si>
  <si>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</si>
  <si>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</si>
  <si>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</si>
  <si>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</si>
  <si>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</si>
  <si>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</si>
  <si>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</si>
  <si>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</si>
  <si>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</si>
  <si>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</si>
  <si>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</si>
  <si>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</si>
  <si>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</si>
  <si>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</si>
  <si>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</si>
  <si>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</si>
  <si>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</si>
  <si>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</si>
  <si>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</si>
  <si>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</si>
  <si>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</si>
  <si>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</si>
  <si>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</si>
  <si>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</si>
  <si>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</si>
  <si>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</si>
  <si>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</si>
  <si>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</si>
  <si>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</si>
  <si>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</si>
  <si>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</si>
  <si>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</si>
  <si>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</si>
  <si>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</si>
  <si>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</si>
  <si>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</si>
  <si>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</si>
  <si>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</si>
  <si>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</si>
  <si>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</si>
  <si>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</si>
  <si>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</si>
  <si>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</si>
  <si>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</si>
  <si>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</si>
  <si>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</si>
  <si>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</si>
  <si>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</si>
  <si>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</si>
  <si>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</si>
  <si>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</si>
  <si>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</si>
  <si>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</si>
  <si>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</si>
  <si>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</si>
  <si>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</si>
  <si>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</si>
  <si>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</si>
  <si>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</si>
  <si>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</si>
  <si>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</si>
  <si>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</si>
  <si>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</si>
  <si>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</si>
  <si>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</si>
  <si>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</si>
  <si>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</si>
  <si>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</si>
  <si>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</si>
  <si>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</si>
  <si>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</si>
  <si>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</si>
  <si>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</si>
  <si>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</si>
  <si>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</si>
  <si>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</si>
  <si>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</si>
  <si>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</si>
  <si>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</si>
  <si>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</si>
  <si>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</si>
  <si>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</si>
  <si>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</si>
  <si>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</si>
  <si>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</si>
  <si>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</si>
  <si>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</si>
  <si>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</si>
  <si>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</si>
  <si>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</si>
  <si>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</si>
  <si>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</si>
  <si>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</si>
  <si>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</si>
  <si>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</si>
  <si>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</si>
  <si>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</si>
  <si>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</si>
  <si>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</si>
  <si>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</si>
  <si>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</si>
  <si>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</si>
  <si>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</si>
  <si>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</si>
  <si>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</si>
  <si>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</si>
  <si>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</si>
  <si>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</si>
  <si>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</si>
  <si>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</si>
  <si>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</si>
  <si>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</si>
  <si>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</si>
  <si>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</si>
  <si>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</si>
  <si>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</si>
  <si>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</si>
  <si>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</si>
  <si>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</si>
  <si>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</si>
  <si>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</si>
  <si>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</si>
  <si>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</si>
  <si>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</si>
  <si>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</si>
  <si>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</si>
  <si>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</si>
  <si>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</si>
  <si>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</si>
  <si>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</si>
  <si>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</si>
  <si>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</si>
  <si>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</si>
  <si>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</si>
  <si>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</si>
  <si>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</si>
  <si>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</si>
  <si>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</si>
  <si>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</si>
  <si>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</si>
  <si>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</si>
  <si>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</si>
  <si>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</si>
  <si>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</si>
  <si>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</si>
  <si>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</si>
  <si>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</si>
  <si>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</si>
  <si>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</si>
  <si>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</si>
  <si>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</si>
  <si>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</si>
  <si>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</si>
  <si>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</si>
  <si>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</si>
  <si>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</si>
  <si>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</si>
  <si>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</si>
  <si>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</si>
  <si>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</si>
  <si>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</si>
  <si>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</si>
  <si>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</si>
  <si>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</si>
  <si>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</si>
  <si>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</si>
  <si>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</si>
  <si>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</si>
  <si>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</si>
  <si>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</si>
  <si>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</si>
  <si>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</si>
  <si>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</si>
  <si>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</si>
  <si>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</si>
  <si>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</si>
  <si>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</si>
  <si>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</si>
  <si>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</si>
  <si>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</si>
  <si>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</si>
  <si>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</si>
  <si>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</si>
  <si>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</si>
  <si>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</si>
  <si>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</si>
  <si>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</si>
  <si>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</si>
  <si>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</si>
  <si>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</si>
  <si>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</si>
  <si>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</si>
  <si>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</si>
  <si>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</si>
  <si>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</si>
  <si>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</si>
  <si>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</si>
  <si>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</si>
  <si>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</si>
  <si>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</si>
  <si>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</si>
  <si>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</si>
  <si>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</si>
  <si>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</si>
  <si>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</si>
  <si>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</si>
  <si>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</si>
  <si>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</si>
  <si>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</si>
  <si>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</si>
  <si>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</si>
  <si>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</si>
  <si>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</si>
  <si>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</si>
  <si>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</si>
  <si>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</si>
  <si>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</si>
  <si>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</si>
  <si>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</si>
  <si>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</si>
  <si>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</si>
  <si>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</si>
  <si>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</si>
  <si>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</si>
  <si>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</si>
  <si>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</si>
  <si>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</si>
  <si>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</si>
  <si>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</si>
  <si>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</si>
  <si>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</si>
  <si>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</si>
  <si>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</si>
  <si>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</si>
  <si>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</si>
  <si>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</si>
  <si>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</si>
  <si>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</si>
  <si>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</si>
  <si>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</si>
  <si>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</si>
  <si>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</si>
  <si>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</si>
  <si>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</si>
  <si>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</si>
  <si>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</si>
  <si>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</si>
  <si>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</si>
  <si>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</si>
  <si>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</si>
  <si>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</si>
  <si>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</si>
  <si>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</si>
  <si>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</si>
  <si>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</si>
  <si>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</si>
  <si>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</si>
  <si>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</si>
  <si>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</si>
  <si>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</si>
  <si>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</si>
  <si>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</si>
  <si>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</si>
  <si>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</si>
  <si>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</si>
  <si>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</si>
  <si>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</si>
  <si>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</si>
  <si>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</si>
  <si>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</si>
  <si>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</si>
  <si>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</si>
  <si>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</si>
  <si>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</si>
  <si>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</si>
  <si>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</si>
  <si>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</si>
  <si>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</si>
  <si>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</si>
  <si>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</si>
  <si>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</si>
  <si>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</si>
  <si>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</si>
  <si>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</si>
  <si>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</si>
  <si>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</si>
  <si>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</si>
  <si>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</si>
  <si>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</si>
  <si>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</si>
  <si>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</si>
  <si>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</si>
  <si>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</si>
  <si>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</si>
  <si>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</si>
  <si>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</si>
  <si>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</si>
  <si>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</si>
  <si>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</si>
  <si>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</si>
  <si>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</si>
  <si>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</si>
  <si>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</si>
  <si>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</si>
  <si>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</si>
  <si>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</si>
  <si>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</si>
  <si>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</si>
  <si>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</si>
  <si>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</si>
  <si>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</si>
  <si>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</si>
  <si>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</si>
  <si>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</si>
  <si>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</si>
  <si>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</si>
  <si>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</si>
  <si>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</si>
  <si>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</si>
  <si>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</si>
  <si>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</si>
  <si>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</si>
  <si>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</si>
  <si>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</si>
  <si>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</si>
  <si>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</si>
  <si>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</si>
  <si>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</si>
  <si>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</si>
  <si>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</si>
  <si>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</si>
  <si>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</si>
  <si>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</si>
  <si>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</si>
  <si>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</si>
  <si>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</si>
  <si>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</si>
  <si>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</si>
  <si>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</si>
  <si>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</si>
  <si>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</si>
  <si>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</si>
  <si>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</si>
  <si>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</si>
  <si>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</si>
  <si>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</si>
  <si>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</si>
  <si>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</si>
  <si>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</si>
  <si>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</si>
  <si>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</si>
  <si>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</si>
  <si>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</si>
  <si>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</si>
  <si>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</si>
  <si>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</si>
  <si>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</si>
  <si>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</si>
  <si>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</si>
  <si>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</si>
  <si>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</si>
  <si>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</si>
  <si>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</si>
  <si>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</si>
  <si>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</si>
  <si>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</si>
  <si>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</si>
  <si>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</si>
  <si>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</si>
  <si>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</si>
  <si>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</si>
  <si>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</si>
  <si>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</si>
  <si>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</si>
  <si>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</si>
  <si>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</si>
  <si>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</si>
  <si>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</si>
  <si>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</si>
  <si>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</si>
  <si>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</si>
  <si>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</si>
  <si>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</si>
  <si>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</si>
  <si>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</si>
  <si>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</si>
  <si>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</si>
  <si>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</si>
  <si>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</si>
  <si>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</si>
  <si>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</si>
  <si>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</si>
  <si>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</si>
  <si>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</si>
  <si>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</si>
  <si>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</si>
  <si>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</si>
  <si>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</si>
  <si>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</si>
  <si>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</si>
  <si>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</si>
  <si>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</si>
  <si>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</si>
  <si>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</si>
  <si>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</si>
  <si>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</si>
  <si>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</si>
  <si>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</si>
  <si>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</si>
  <si>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</si>
  <si>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</si>
  <si>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</si>
  <si>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</si>
  <si>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</si>
  <si>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</si>
  <si>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</si>
  <si>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</si>
  <si>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</si>
  <si>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</si>
  <si>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</si>
  <si>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</si>
  <si>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</si>
  <si>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</si>
  <si>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</si>
  <si>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</si>
  <si>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</si>
  <si>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</si>
  <si>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</si>
  <si>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</si>
  <si>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</si>
  <si>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</si>
  <si>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</si>
  <si>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</si>
  <si>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</si>
  <si>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</si>
  <si>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</si>
  <si>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</si>
  <si>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</si>
  <si>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</si>
  <si>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</si>
  <si>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</si>
  <si>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</si>
  <si>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</si>
  <si>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</si>
  <si>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</si>
  <si>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</si>
  <si>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</si>
  <si>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</si>
  <si>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</si>
  <si>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</si>
  <si>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</si>
  <si>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</si>
  <si>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</si>
  <si>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</si>
  <si>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</si>
  <si>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</si>
  <si>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</si>
  <si>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</si>
  <si>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</si>
  <si>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</si>
  <si>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</si>
  <si>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</si>
  <si>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</si>
  <si>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</si>
  <si>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</si>
  <si>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</si>
  <si>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</si>
  <si>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</si>
  <si>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</si>
  <si>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</si>
  <si>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</si>
  <si>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</si>
  <si>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</si>
  <si>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</si>
  <si>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</si>
  <si>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</si>
  <si>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</si>
  <si>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</si>
  <si>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</si>
  <si>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</si>
  <si>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</si>
  <si>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</si>
  <si>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</si>
  <si>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</si>
  <si>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</si>
  <si>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</si>
  <si>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</si>
  <si>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</si>
  <si>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</si>
  <si>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</si>
  <si>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</si>
  <si>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</si>
  <si>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</si>
  <si>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</si>
  <si>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</si>
  <si>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</si>
  <si>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</si>
  <si>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</si>
  <si>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</si>
  <si>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</si>
  <si>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</si>
  <si>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</si>
  <si>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</si>
  <si>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</si>
  <si>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</si>
  <si>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</si>
  <si>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</si>
  <si>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</si>
  <si>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</si>
  <si>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</si>
  <si>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</si>
  <si>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</si>
  <si>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</si>
  <si>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</si>
  <si>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</si>
  <si>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</si>
  <si>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</si>
  <si>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</si>
  <si>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</si>
  <si>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</si>
  <si>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</si>
  <si>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</si>
  <si>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</si>
  <si>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</si>
  <si>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</si>
  <si>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</si>
  <si>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</si>
  <si>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</si>
  <si>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</si>
  <si>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</si>
  <si>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</si>
  <si>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</si>
  <si>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</si>
  <si>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</si>
  <si>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</si>
  <si>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</si>
  <si>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</si>
  <si>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</si>
  <si>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</si>
  <si>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</si>
  <si>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</si>
  <si>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</si>
  <si>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</si>
  <si>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</si>
  <si>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</si>
  <si>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</si>
  <si>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</si>
  <si>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</si>
  <si>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</si>
  <si>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</si>
  <si>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</si>
  <si>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</si>
  <si>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</si>
  <si>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</si>
  <si>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</si>
  <si>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</si>
  <si>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</si>
  <si>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</si>
  <si>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</si>
  <si>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</si>
  <si>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</si>
  <si>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</si>
  <si>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</si>
  <si>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</si>
  <si>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</si>
  <si>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</si>
  <si>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</si>
  <si>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</si>
  <si>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</si>
  <si>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</si>
  <si>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</si>
  <si>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</si>
  <si>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</si>
  <si>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</si>
  <si>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</si>
  <si>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</si>
  <si>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</si>
  <si>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</si>
  <si>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</si>
  <si>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</si>
  <si>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</si>
  <si>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</si>
  <si>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</si>
  <si>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</si>
  <si>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</si>
  <si>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</si>
  <si>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</si>
  <si>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</si>
  <si>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</si>
  <si>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</si>
  <si>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</si>
  <si>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</si>
  <si>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</si>
  <si>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</si>
  <si>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</si>
  <si>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</si>
  <si>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</si>
  <si>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</si>
  <si>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</si>
  <si>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</si>
  <si>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</si>
  <si>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</si>
  <si>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</si>
  <si>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</si>
  <si>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</si>
  <si>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</si>
  <si>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</si>
  <si>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</si>
  <si>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</si>
  <si>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</si>
  <si>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</si>
  <si>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</si>
  <si>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</si>
  <si>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</si>
  <si>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</si>
  <si>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</si>
  <si>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</si>
  <si>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</si>
  <si>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</si>
  <si>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</si>
  <si>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</si>
  <si>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</si>
  <si>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</si>
  <si>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</si>
  <si>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</si>
  <si>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</si>
  <si>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</si>
  <si>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</si>
  <si>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</si>
  <si>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</si>
  <si>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</si>
  <si>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</si>
  <si>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</si>
  <si>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</si>
  <si>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</si>
  <si>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</si>
  <si>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</si>
  <si>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</si>
  <si>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</si>
  <si>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</si>
  <si>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</si>
  <si>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</si>
  <si>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</si>
  <si>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</si>
  <si>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</si>
  <si>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</si>
  <si>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</si>
  <si>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</si>
  <si>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</si>
  <si>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</si>
  <si>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</si>
  <si>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</si>
  <si>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</si>
  <si>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</si>
  <si>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</si>
  <si>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</si>
  <si>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</si>
  <si>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</si>
  <si>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</si>
  <si>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</si>
  <si>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</si>
  <si>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</si>
  <si>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</si>
  <si>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</si>
  <si>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</si>
  <si>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</si>
  <si>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</si>
  <si>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</si>
  <si>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</si>
  <si>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</si>
  <si>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</si>
  <si>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</si>
  <si>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</si>
  <si>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</si>
  <si>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</si>
  <si>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</si>
  <si>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</si>
  <si>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</si>
  <si>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</si>
  <si>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</si>
  <si>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</si>
  <si>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</si>
  <si>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</si>
  <si>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</si>
  <si>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</si>
  <si>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</si>
  <si>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</si>
  <si>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</si>
  <si>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</si>
  <si>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</si>
  <si>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</si>
  <si>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</si>
  <si>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</si>
  <si>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</si>
  <si>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</si>
  <si>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</si>
  <si>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</si>
  <si>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</si>
  <si>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</si>
  <si>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</si>
  <si>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</si>
  <si>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</si>
  <si>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</si>
  <si>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</si>
  <si>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</si>
  <si>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</si>
  <si>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</si>
  <si>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</si>
  <si>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</si>
  <si>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</si>
  <si>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</si>
  <si>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</si>
  <si>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</si>
  <si>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</si>
  <si>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</si>
  <si>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</si>
  <si>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</si>
  <si>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</si>
  <si>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</si>
  <si>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</si>
  <si>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</si>
  <si>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</si>
  <si>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</si>
  <si>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</si>
  <si>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</si>
  <si>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</si>
  <si>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</si>
  <si>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</si>
  <si>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</si>
  <si>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</si>
  <si>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</si>
  <si>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</si>
  <si>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</si>
  <si>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</si>
  <si>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</si>
  <si>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</si>
  <si>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</si>
  <si>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</si>
  <si>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</si>
  <si>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</si>
  <si>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</si>
  <si>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</si>
  <si>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</si>
  <si>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</si>
  <si>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</si>
  <si>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</si>
  <si>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</si>
  <si>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</si>
  <si>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</si>
  <si>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</si>
  <si>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</si>
  <si>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</si>
  <si>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</si>
  <si>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</si>
  <si>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</si>
  <si>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</si>
  <si>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</si>
  <si>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</si>
  <si>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</si>
  <si>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</si>
  <si>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</si>
  <si>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</si>
  <si>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</si>
  <si>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</si>
  <si>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</si>
  <si>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</si>
  <si>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</si>
  <si>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</si>
  <si>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</si>
  <si>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</si>
  <si>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</si>
  <si>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</si>
  <si>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</si>
  <si>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</si>
  <si>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</si>
  <si>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</si>
  <si>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</si>
  <si>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</si>
  <si>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</si>
  <si>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</si>
  <si>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</si>
  <si>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</si>
  <si>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</si>
  <si>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</si>
  <si>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</si>
  <si>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</si>
  <si>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</si>
  <si>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</si>
  <si>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</si>
  <si>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</si>
  <si>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</si>
  <si>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</si>
  <si>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</si>
  <si>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</si>
  <si>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</si>
  <si>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</si>
  <si>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</si>
  <si>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</si>
  <si>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</si>
  <si>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</si>
  <si>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</si>
  <si>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</si>
  <si>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</si>
  <si>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</si>
  <si>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</si>
  <si>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</si>
  <si>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</si>
  <si>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</si>
  <si>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</si>
  <si>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</si>
  <si>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</si>
  <si>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</si>
  <si>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</si>
  <si>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</si>
  <si>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</si>
  <si>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</si>
  <si>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</si>
  <si>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</si>
  <si>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</si>
  <si>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</si>
  <si>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</si>
  <si>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</si>
  <si>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</si>
  <si>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</si>
  <si>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</si>
  <si>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</si>
  <si>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</si>
  <si>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</si>
  <si>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</si>
  <si>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</si>
  <si>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</si>
  <si>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</si>
  <si>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</si>
  <si>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</si>
  <si>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</si>
  <si>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</si>
  <si>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</si>
  <si>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</si>
  <si>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</si>
  <si>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</si>
  <si>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</si>
  <si>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</si>
  <si>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</si>
  <si>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</si>
  <si>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</si>
  <si>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</si>
  <si>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</si>
  <si>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</si>
  <si>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</si>
  <si>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</si>
  <si>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</si>
  <si>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</si>
  <si>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</si>
  <si>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</si>
  <si>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</si>
  <si>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</si>
  <si>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</si>
  <si>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</si>
  <si>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</si>
  <si>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</si>
  <si>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</si>
  <si>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</si>
  <si>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</si>
  <si>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</si>
  <si>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</si>
  <si>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</si>
  <si>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</si>
  <si>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</si>
  <si>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</si>
  <si>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</si>
  <si>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</si>
  <si>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</si>
  <si>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</si>
  <si>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</si>
  <si>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</si>
  <si>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</si>
  <si>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</si>
  <si>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</si>
  <si>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</si>
  <si>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</si>
  <si>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</si>
  <si>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</si>
  <si>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</si>
  <si>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</si>
  <si>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</si>
  <si>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</si>
  <si>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</si>
  <si>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</si>
  <si>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</si>
  <si>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</si>
  <si>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</si>
  <si>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</si>
  <si>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</si>
  <si>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</si>
  <si>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</si>
  <si>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</si>
  <si>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</si>
  <si>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</si>
  <si>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</si>
  <si>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</si>
  <si>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</si>
  <si>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</si>
  <si>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</si>
  <si>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</si>
  <si>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</si>
  <si>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</si>
  <si>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</si>
  <si>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</si>
  <si>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</si>
  <si>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</si>
  <si>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</si>
  <si>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</si>
  <si>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</si>
  <si>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</si>
  <si>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</si>
  <si>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</si>
  <si>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</si>
  <si>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</si>
  <si>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</si>
  <si>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</si>
  <si>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</si>
  <si>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</si>
  <si>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</si>
  <si>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</si>
  <si>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</si>
  <si>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</si>
  <si>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</si>
  <si>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</si>
  <si>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</si>
  <si>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</si>
  <si>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</si>
  <si>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</si>
  <si>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</si>
  <si>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</si>
  <si>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</si>
  <si>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</si>
  <si>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</si>
  <si>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</si>
  <si>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</si>
  <si>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</si>
  <si>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</si>
  <si>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</si>
  <si>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</si>
  <si>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</si>
  <si>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</si>
  <si>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</si>
  <si>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</si>
  <si>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</si>
  <si>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</si>
  <si>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</si>
  <si>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</si>
  <si>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</si>
  <si>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</si>
  <si>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</si>
  <si>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</si>
  <si>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</si>
  <si>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</si>
  <si>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</si>
  <si>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</si>
  <si>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</si>
  <si>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</si>
  <si>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</si>
  <si>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</si>
  <si>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</si>
  <si>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</si>
  <si>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</si>
  <si>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</si>
  <si>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</si>
  <si>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</si>
  <si>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</si>
  <si>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</si>
  <si>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</si>
  <si>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</si>
  <si>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</si>
  <si>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</si>
  <si>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</si>
  <si>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</si>
  <si>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</si>
  <si>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</si>
  <si>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</si>
  <si>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</si>
  <si>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</si>
  <si>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</si>
  <si>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</si>
  <si>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</si>
  <si>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</si>
  <si>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</si>
  <si>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</si>
  <si>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</si>
  <si>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</si>
  <si>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</si>
  <si>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</si>
  <si>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</si>
  <si>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</si>
  <si>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</si>
  <si>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</si>
  <si>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</si>
  <si>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</si>
  <si>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</si>
  <si>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</si>
  <si>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</si>
  <si>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</si>
  <si>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</si>
  <si>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</si>
  <si>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</si>
  <si>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</si>
  <si>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</si>
  <si>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</si>
  <si>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</si>
  <si>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</si>
  <si>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</si>
  <si>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</si>
  <si>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</si>
  <si>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</si>
  <si>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</si>
  <si>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</si>
  <si>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</si>
  <si>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</si>
  <si>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</si>
  <si>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</si>
  <si>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</si>
  <si>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</si>
  <si>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</si>
  <si>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</si>
  <si>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</si>
  <si>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</si>
  <si>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</si>
  <si>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</si>
  <si>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</si>
  <si>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</si>
  <si>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</si>
  <si>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</si>
  <si>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</si>
  <si>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</si>
  <si>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</si>
  <si>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</si>
  <si>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</si>
  <si>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</si>
  <si>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</si>
  <si>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</si>
  <si>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</si>
  <si>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</si>
  <si>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</si>
  <si>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</si>
  <si>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</si>
  <si>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</si>
  <si>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</si>
  <si>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</si>
  <si>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</si>
  <si>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</si>
  <si>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</si>
  <si>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</si>
  <si>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</si>
  <si>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</si>
  <si>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</si>
  <si>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</si>
  <si>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</si>
  <si>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</si>
  <si>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</si>
  <si>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</si>
  <si>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</si>
  <si>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</si>
  <si>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</si>
  <si>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</si>
  <si>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</si>
  <si>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</si>
  <si>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</si>
  <si>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</si>
  <si>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</si>
  <si>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</si>
  <si>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</si>
  <si>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</si>
  <si>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</si>
  <si>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</si>
  <si>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</si>
  <si>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</si>
  <si>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</si>
  <si>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</si>
  <si>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</si>
  <si>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</si>
  <si>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</si>
  <si>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</si>
  <si>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</si>
  <si>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</si>
  <si>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</si>
  <si>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</si>
  <si>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</si>
  <si>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</si>
  <si>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</si>
  <si>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</si>
  <si>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</si>
  <si>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</si>
  <si>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</si>
  <si>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</si>
  <si>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</si>
  <si>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</si>
  <si>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</si>
  <si>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</si>
  <si>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</si>
  <si>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</si>
  <si>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</si>
  <si>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</si>
  <si>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</si>
  <si>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</si>
  <si>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</si>
  <si>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</si>
  <si>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</si>
  <si>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</si>
  <si>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</si>
  <si>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</si>
  <si>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</si>
  <si>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</si>
  <si>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</si>
  <si>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</si>
  <si>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</si>
  <si>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</si>
  <si>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</si>
  <si>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</si>
  <si>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</si>
  <si>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</si>
  <si>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</si>
  <si>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</si>
  <si>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</si>
  <si>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</si>
  <si>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</si>
  <si>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</si>
  <si>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</si>
  <si>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</si>
  <si>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</si>
  <si>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</si>
  <si>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</si>
  <si>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</si>
  <si>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</si>
  <si>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</si>
  <si>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</si>
  <si>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</si>
  <si>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</si>
  <si>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</si>
  <si>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</si>
  <si>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</si>
  <si>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</si>
  <si>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</si>
  <si>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</si>
  <si>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</si>
  <si>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</si>
  <si>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</si>
  <si>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</si>
  <si>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</si>
  <si>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</si>
  <si>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</si>
  <si>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</si>
  <si>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</si>
  <si>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</si>
  <si>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</si>
  <si>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</si>
  <si>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</si>
  <si>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</si>
  <si>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</si>
  <si>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</si>
  <si>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</si>
  <si>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</si>
  <si>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</si>
  <si>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</si>
  <si>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</si>
  <si>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</si>
  <si>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</si>
  <si>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</si>
  <si>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</si>
  <si>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</si>
  <si>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</si>
  <si>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</si>
  <si>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</si>
  <si>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</si>
  <si>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</si>
  <si>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</si>
  <si>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</si>
  <si>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</si>
  <si>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</si>
  <si>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</si>
  <si>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</si>
  <si>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</si>
  <si>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</si>
  <si>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</si>
  <si>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</si>
  <si>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</si>
  <si>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</si>
  <si>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</si>
  <si>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</si>
  <si>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</si>
  <si>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</si>
  <si>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</si>
  <si>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</si>
  <si>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</si>
  <si>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</si>
  <si>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</si>
  <si>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</si>
  <si>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</si>
  <si>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</si>
  <si>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</si>
  <si>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</si>
  <si>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</si>
  <si>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</si>
  <si>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</si>
  <si>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</si>
  <si>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</si>
  <si>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</si>
  <si>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</si>
  <si>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</si>
  <si>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</si>
  <si>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</si>
  <si>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</si>
  <si>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</si>
  <si>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</si>
  <si>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</si>
  <si>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</si>
  <si>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</si>
  <si>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</si>
  <si>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</si>
  <si>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</si>
  <si>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</si>
  <si>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</si>
  <si>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</si>
  <si>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</si>
  <si>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</si>
  <si>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</si>
  <si>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</si>
  <si>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</si>
  <si>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</si>
  <si>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</si>
  <si>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</si>
  <si>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</si>
  <si>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</si>
  <si>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</si>
  <si>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</si>
  <si>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</si>
  <si>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</si>
  <si>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</si>
  <si>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</si>
  <si>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</si>
  <si>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</si>
  <si>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</si>
  <si>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</si>
  <si>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</si>
  <si>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</si>
  <si>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</si>
  <si>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</si>
  <si>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</si>
  <si>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</si>
  <si>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</si>
  <si>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</si>
  <si>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</si>
  <si>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</si>
  <si>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</si>
  <si>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</si>
  <si>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</si>
  <si>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</si>
  <si>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</si>
  <si>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</si>
  <si>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</si>
  <si>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</si>
  <si>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</si>
  <si>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</si>
  <si>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</si>
  <si>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</si>
  <si>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</si>
  <si>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</si>
  <si>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</si>
  <si>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</si>
  <si>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</si>
  <si>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</si>
  <si>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</si>
  <si>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</si>
  <si>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</si>
  <si>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</si>
  <si>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</si>
  <si>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</si>
  <si>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</si>
  <si>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</si>
  <si>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</si>
  <si>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</si>
  <si>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</si>
  <si>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</si>
  <si>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</si>
  <si>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</si>
  <si>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</si>
  <si>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</si>
  <si>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</si>
  <si>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</si>
  <si>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</si>
  <si>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</si>
  <si>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</si>
  <si>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</si>
  <si>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</si>
  <si>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</si>
  <si>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</si>
  <si>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</si>
  <si>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</si>
  <si>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</si>
  <si>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</si>
  <si>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</si>
  <si>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</si>
  <si>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</si>
  <si>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</si>
  <si>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</si>
  <si>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</si>
  <si>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</si>
  <si>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</si>
  <si>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</si>
  <si>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</si>
  <si>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</si>
  <si>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</si>
  <si>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</si>
  <si>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</si>
  <si>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</si>
  <si>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</si>
  <si>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</si>
  <si>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</si>
  <si>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</si>
  <si>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</si>
  <si>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</si>
  <si>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</si>
  <si>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</si>
  <si>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</si>
  <si>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</si>
  <si>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</si>
  <si>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</si>
  <si>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</si>
  <si>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</si>
  <si>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</si>
  <si>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</si>
  <si>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</si>
  <si>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</si>
  <si>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</si>
  <si>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</si>
  <si>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</si>
  <si>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</si>
  <si>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</si>
  <si>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</si>
  <si>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</si>
  <si>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</si>
  <si>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</si>
  <si>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</si>
  <si>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</si>
  <si>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</si>
  <si>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</si>
  <si>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</si>
  <si>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</si>
  <si>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</si>
  <si>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</si>
  <si>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</si>
  <si>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</si>
  <si>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</si>
  <si>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</si>
  <si>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</si>
  <si>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</si>
  <si>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</si>
  <si>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</si>
  <si>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</si>
  <si>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</si>
  <si>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</si>
  <si>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</si>
  <si>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</si>
  <si>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</si>
  <si>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</si>
  <si>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</si>
  <si>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</si>
  <si>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</si>
  <si>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</si>
  <si>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</si>
  <si>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</si>
  <si>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</si>
  <si>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</si>
  <si>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</si>
  <si>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</si>
  <si>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</si>
  <si>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</si>
  <si>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</si>
  <si>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</si>
  <si>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</si>
  <si>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</si>
  <si>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</si>
  <si>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</si>
  <si>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</si>
  <si>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</si>
  <si>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</si>
  <si>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</si>
  <si>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</si>
  <si>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</si>
  <si>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</si>
  <si>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</si>
  <si>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</si>
  <si>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</si>
  <si>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</si>
  <si>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</si>
  <si>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</si>
  <si>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</si>
  <si>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</si>
  <si>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</si>
  <si>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</si>
  <si>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</si>
  <si>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</si>
  <si>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</si>
  <si>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</si>
  <si>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</si>
  <si>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</si>
  <si>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</si>
  <si>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</si>
  <si>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</si>
  <si>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</si>
  <si>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</si>
  <si>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</si>
  <si>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</si>
  <si>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</si>
  <si>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</si>
  <si>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</si>
  <si>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</si>
  <si>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</si>
  <si>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</si>
  <si>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</si>
  <si>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</si>
  <si>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</si>
  <si>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</si>
  <si>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</si>
  <si>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</si>
  <si>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</si>
  <si>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</si>
  <si>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</si>
  <si>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</si>
  <si>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</si>
  <si>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</si>
  <si>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</si>
  <si>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</si>
  <si>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</si>
  <si>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</si>
  <si>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</si>
  <si>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</si>
  <si>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</si>
  <si>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</si>
  <si>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</si>
  <si>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</si>
  <si>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</si>
  <si>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</si>
  <si>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</si>
  <si>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</si>
  <si>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</si>
  <si>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</si>
  <si>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</si>
  <si>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</si>
  <si>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</si>
  <si>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</si>
  <si>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</si>
  <si>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</si>
  <si>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</si>
  <si>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</si>
  <si>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</si>
  <si>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</si>
  <si>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</si>
  <si>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</si>
  <si>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</si>
  <si>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</si>
  <si>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</si>
  <si>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</si>
  <si>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</si>
  <si>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</si>
  <si>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</si>
  <si>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</si>
  <si>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</si>
  <si>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</si>
  <si>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</si>
  <si>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</si>
  <si>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</si>
  <si>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</si>
  <si>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</si>
  <si>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</si>
  <si>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</si>
  <si>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</si>
  <si>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</si>
  <si>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</si>
  <si>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</si>
  <si>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</si>
  <si>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</si>
  <si>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</si>
  <si>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</si>
  <si>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</si>
  <si>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</si>
  <si>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</si>
  <si>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</si>
  <si>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</si>
  <si>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</si>
  <si>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</si>
  <si>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</si>
  <si>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</si>
  <si>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</si>
  <si>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</si>
  <si>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</si>
  <si>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</si>
  <si>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</si>
  <si>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</si>
  <si>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</si>
  <si>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</si>
  <si>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</si>
  <si>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</si>
  <si>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</si>
  <si>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</si>
  <si>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</si>
  <si>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</si>
  <si>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</si>
  <si>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</si>
  <si>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</si>
  <si>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</si>
  <si>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</si>
  <si>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</si>
  <si>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</si>
  <si>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</si>
  <si>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</si>
  <si>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</si>
  <si>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</si>
  <si>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</si>
  <si>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</si>
  <si>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</si>
  <si>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</si>
  <si>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</si>
  <si>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</si>
  <si>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</si>
  <si>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</si>
  <si>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</si>
  <si>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</si>
  <si>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</si>
  <si>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</si>
  <si>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</si>
  <si>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</si>
  <si>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</si>
  <si>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</si>
  <si>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</si>
  <si>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</si>
  <si>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</si>
  <si>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</si>
  <si>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</si>
  <si>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</si>
  <si>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</si>
  <si>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</si>
  <si>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</si>
  <si>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</si>
  <si>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</si>
  <si>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</si>
  <si>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</si>
  <si>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</si>
  <si>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</si>
  <si>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</si>
  <si>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</si>
  <si>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</si>
  <si>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</si>
  <si>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</si>
  <si>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</si>
  <si>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</si>
  <si>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</si>
  <si>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</si>
  <si>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</si>
  <si>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</si>
  <si>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</si>
  <si>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</si>
  <si>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</si>
  <si>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</si>
  <si>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</si>
  <si>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</si>
  <si>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</si>
  <si>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</si>
  <si>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</si>
  <si>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</si>
  <si>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</si>
  <si>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</si>
  <si>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</si>
  <si>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</si>
  <si>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</si>
  <si>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</si>
  <si>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</si>
  <si>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</si>
  <si>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</si>
  <si>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</si>
  <si>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</si>
  <si>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</si>
  <si>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</si>
  <si>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</si>
  <si>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</si>
  <si>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</si>
  <si>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</si>
  <si>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</si>
  <si>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</si>
  <si>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</si>
  <si>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</si>
  <si>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</si>
  <si>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</si>
  <si>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</si>
  <si>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</si>
  <si>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</si>
  <si>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</si>
  <si>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</si>
  <si>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</si>
  <si>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</si>
  <si>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</si>
  <si>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</si>
  <si>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</si>
  <si>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</si>
  <si>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</si>
  <si>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</si>
  <si>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</si>
  <si>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</si>
  <si>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</si>
  <si>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</si>
  <si>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</si>
  <si>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</si>
  <si>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</si>
  <si>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</si>
  <si>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</si>
  <si>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</si>
  <si>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</si>
  <si>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</si>
  <si>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</si>
  <si>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</si>
  <si>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</si>
  <si>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</si>
  <si>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</si>
  <si>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</si>
  <si>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</si>
  <si>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</si>
  <si>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</si>
  <si>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</si>
  <si>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</si>
  <si>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</si>
  <si>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</si>
  <si>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</si>
  <si>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</si>
  <si>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</si>
  <si>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</si>
  <si>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</si>
  <si>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</si>
  <si>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</si>
  <si>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</si>
  <si>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</si>
  <si>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</si>
  <si>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</si>
  <si>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</si>
  <si>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</si>
  <si>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</si>
  <si>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</si>
  <si>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</si>
  <si>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</si>
  <si>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</si>
  <si>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</si>
  <si>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</si>
  <si>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</si>
  <si>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</si>
  <si>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</si>
  <si>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</si>
  <si>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</si>
  <si>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</si>
  <si>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</si>
  <si>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</si>
  <si>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</si>
  <si>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</si>
  <si>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</si>
  <si>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</si>
  <si>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</si>
  <si>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</si>
  <si>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</si>
  <si>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</si>
  <si>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</si>
  <si>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</si>
  <si>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</si>
  <si>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</si>
  <si>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</si>
  <si>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</si>
  <si>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</si>
  <si>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</si>
  <si>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</si>
  <si>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</si>
  <si>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</si>
  <si>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</si>
  <si>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</si>
  <si>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</si>
  <si>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</si>
  <si>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</si>
  <si>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</si>
  <si>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</si>
  <si>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</si>
  <si>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</si>
  <si>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</si>
  <si>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</si>
  <si>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</si>
  <si>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</si>
  <si>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</si>
  <si>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</si>
  <si>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</si>
  <si>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</si>
  <si>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</si>
  <si>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</si>
  <si>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</si>
  <si>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</si>
  <si>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</si>
  <si>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</si>
  <si>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</si>
  <si>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</si>
  <si>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</si>
  <si>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</si>
  <si>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</si>
  <si>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</si>
  <si>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</si>
  <si>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</si>
  <si>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</si>
  <si>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</si>
  <si>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</si>
  <si>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</si>
  <si>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</si>
  <si>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</si>
  <si>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</si>
  <si>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</si>
  <si>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</si>
  <si>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</si>
  <si>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</si>
  <si>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</si>
  <si>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</si>
  <si>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</si>
  <si>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</si>
  <si>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</si>
  <si>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</si>
  <si>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</si>
  <si>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</si>
  <si>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</si>
  <si>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</si>
  <si>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</si>
  <si>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</si>
  <si>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</si>
  <si>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</si>
  <si>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</si>
  <si>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</si>
  <si>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</si>
  <si>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</si>
  <si>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</si>
  <si>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</si>
  <si>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</si>
  <si>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</si>
  <si>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</si>
  <si>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</si>
  <si>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</si>
  <si>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</si>
  <si>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</si>
  <si>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</si>
  <si>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</si>
  <si>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</si>
  <si>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</si>
  <si>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</si>
  <si>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</si>
  <si>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</si>
  <si>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</si>
  <si>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</si>
  <si>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</si>
  <si>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</si>
  <si>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</si>
  <si>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</si>
  <si>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</si>
  <si>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</si>
  <si>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</si>
  <si>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</si>
  <si>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</si>
  <si>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</si>
  <si>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</si>
  <si>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</si>
  <si>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</si>
  <si>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</si>
  <si>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</si>
  <si>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</si>
  <si>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</si>
  <si>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</si>
  <si>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</si>
  <si>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</si>
  <si>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</si>
  <si>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</si>
  <si>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</si>
  <si>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</si>
  <si>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</si>
  <si>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</si>
  <si>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</si>
  <si>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</si>
  <si>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</si>
  <si>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</si>
  <si>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</si>
  <si>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</si>
  <si>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</si>
  <si>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</si>
  <si>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</si>
  <si>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</si>
  <si>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</si>
  <si>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</si>
  <si>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</si>
  <si>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</si>
  <si>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</si>
  <si>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</si>
  <si>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</si>
  <si>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</si>
  <si>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</si>
  <si>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</si>
  <si>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</si>
  <si>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</si>
  <si>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</si>
  <si>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</si>
  <si>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</si>
  <si>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</si>
  <si>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</si>
  <si>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</si>
  <si>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</si>
  <si>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</si>
  <si>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</si>
  <si>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</si>
  <si>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</si>
  <si>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</si>
  <si>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</si>
  <si>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</si>
  <si>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</si>
  <si>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</si>
  <si>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</si>
  <si>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</si>
  <si>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</si>
  <si>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</si>
  <si>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</si>
  <si>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</si>
  <si>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</si>
  <si>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</si>
  <si>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</si>
  <si>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</si>
  <si>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</si>
  <si>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</si>
  <si>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</si>
  <si>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</si>
  <si>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</si>
  <si>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</si>
  <si>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</si>
  <si>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</si>
  <si>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</si>
  <si>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</si>
  <si>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</si>
  <si>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</si>
  <si>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</si>
  <si>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</si>
  <si>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</si>
  <si>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</si>
  <si>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</si>
  <si>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</si>
  <si>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</si>
  <si>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</si>
  <si>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</si>
  <si>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</si>
  <si>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</si>
  <si>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</si>
  <si>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</si>
  <si>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</si>
  <si>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</si>
  <si>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</si>
  <si>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</si>
  <si>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</si>
  <si>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</si>
  <si>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</si>
  <si>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</si>
  <si>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</si>
  <si>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</si>
  <si>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</si>
  <si>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</si>
  <si>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</si>
  <si>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</si>
  <si>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</si>
  <si>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</si>
  <si>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</si>
  <si>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</si>
  <si>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</si>
  <si>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</si>
  <si>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</si>
  <si>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</si>
  <si>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</si>
  <si>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</si>
  <si>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</si>
  <si>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</si>
  <si>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</si>
  <si>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</si>
  <si>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</si>
  <si>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</si>
  <si>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</si>
  <si>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</si>
  <si>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</si>
  <si>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</si>
  <si>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</si>
  <si>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</si>
  <si>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</si>
  <si>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</si>
  <si>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</si>
  <si>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</si>
  <si>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</si>
  <si>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</si>
  <si>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</si>
  <si>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</si>
  <si>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</si>
  <si>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</si>
  <si>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</si>
  <si>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</si>
  <si>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</si>
  <si>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</si>
  <si>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</si>
  <si>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</si>
  <si>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</si>
  <si>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</si>
  <si>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</si>
  <si>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</si>
  <si>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</si>
  <si>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</si>
  <si>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</si>
  <si>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</si>
  <si>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</si>
  <si>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</si>
  <si>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</si>
  <si>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</si>
  <si>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</si>
  <si>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</si>
  <si>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</si>
  <si>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</si>
  <si>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</si>
  <si>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</si>
  <si>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</si>
  <si>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</si>
  <si>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</si>
  <si>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</si>
  <si>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</si>
  <si>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</si>
  <si>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</si>
  <si>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</si>
  <si>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</si>
  <si>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</si>
  <si>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</si>
  <si>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</si>
  <si>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</si>
  <si>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</si>
  <si>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</si>
  <si>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</si>
  <si>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</si>
  <si>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</si>
  <si>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</si>
  <si>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</si>
  <si>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</si>
  <si>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</si>
  <si>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</si>
  <si>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</si>
  <si>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</si>
  <si>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</si>
  <si>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</si>
  <si>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</si>
  <si>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</si>
  <si>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</si>
  <si>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</si>
  <si>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</si>
  <si>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</si>
  <si>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</si>
  <si>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</si>
  <si>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</si>
  <si>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</si>
  <si>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</si>
  <si>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</si>
  <si>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</si>
  <si>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</si>
  <si>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</si>
  <si>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</si>
  <si>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</si>
  <si>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</si>
  <si>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</si>
  <si>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</si>
  <si>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</si>
  <si>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</si>
  <si>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</si>
  <si>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</si>
  <si>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</si>
  <si>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</si>
  <si>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</si>
  <si>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</si>
  <si>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</si>
  <si>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</si>
  <si>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</si>
  <si>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</si>
  <si>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</si>
  <si>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</si>
  <si>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</si>
  <si>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</si>
  <si>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</si>
  <si>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</si>
  <si>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</si>
  <si>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</si>
  <si>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</si>
  <si>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</si>
  <si>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</si>
  <si>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</si>
  <si>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</si>
  <si>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</si>
  <si>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</si>
  <si>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</si>
  <si>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</si>
  <si>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</si>
  <si>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</si>
  <si>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</si>
  <si>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</si>
  <si>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</si>
  <si>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</si>
  <si>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</si>
  <si>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</si>
  <si>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</si>
  <si>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</si>
  <si>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</si>
  <si>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</si>
  <si>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</si>
  <si>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</si>
  <si>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</si>
  <si>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</si>
  <si>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</si>
  <si>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</si>
  <si>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</si>
  <si>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</si>
  <si>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</si>
  <si>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</si>
  <si>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</si>
  <si>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</si>
  <si>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</si>
  <si>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</si>
  <si>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</si>
  <si>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</si>
  <si>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</si>
  <si>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</si>
  <si>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</si>
  <si>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</si>
  <si>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</si>
  <si>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</si>
  <si>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</si>
  <si>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</si>
  <si>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</si>
  <si>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</si>
  <si>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</si>
  <si>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</si>
  <si>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</si>
  <si>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</si>
  <si>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</si>
  <si>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</si>
  <si>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</si>
  <si>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</si>
  <si>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</si>
  <si>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</si>
  <si>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</si>
  <si>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</si>
  <si>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</si>
  <si>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</si>
  <si>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</si>
  <si>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</si>
  <si>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</si>
  <si>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</si>
  <si>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</si>
  <si>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</si>
  <si>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</si>
  <si>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</si>
  <si>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</si>
  <si>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</si>
  <si>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</si>
  <si>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</si>
  <si>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</si>
  <si>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</si>
  <si>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</si>
  <si>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</si>
  <si>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</si>
  <si>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</si>
  <si>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</si>
  <si>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</si>
  <si>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</si>
  <si>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</si>
  <si>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</si>
  <si>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</si>
  <si>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</si>
  <si>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</si>
  <si>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</si>
  <si>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</si>
  <si>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</si>
  <si>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</si>
  <si>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</si>
  <si>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</si>
  <si>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</si>
  <si>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</si>
  <si>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</si>
  <si>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</si>
  <si>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</si>
  <si>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</si>
  <si>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</si>
  <si>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</si>
  <si>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</si>
  <si>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</si>
  <si>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</si>
  <si>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</si>
  <si>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</si>
  <si>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</si>
  <si>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</si>
  <si>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</si>
  <si>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</si>
  <si>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</si>
  <si>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</si>
  <si>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</si>
  <si>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</si>
  <si>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</si>
  <si>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</si>
  <si>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</si>
  <si>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</si>
  <si>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</si>
  <si>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</si>
  <si>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</si>
  <si>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</si>
  <si>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</si>
  <si>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</si>
  <si>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</si>
  <si>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</si>
  <si>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</si>
  <si>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</si>
  <si>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</si>
  <si>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</si>
  <si>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</si>
  <si>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</si>
  <si>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</si>
  <si>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</si>
  <si>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</si>
  <si>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</si>
  <si>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</si>
  <si>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</si>
  <si>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</si>
  <si>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</si>
  <si>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</si>
  <si>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</si>
  <si>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</si>
  <si>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</si>
  <si>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</si>
  <si>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</si>
  <si>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</si>
  <si>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</si>
  <si>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</si>
  <si>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</si>
  <si>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</si>
  <si>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</si>
  <si>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</si>
  <si>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</si>
  <si>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</si>
  <si>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</si>
  <si>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</si>
  <si>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</si>
  <si>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</si>
  <si>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</si>
  <si>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</si>
  <si>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</si>
  <si>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</si>
  <si>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</si>
  <si>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</si>
  <si>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</si>
  <si>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</si>
  <si>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</si>
  <si>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</si>
  <si>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</si>
  <si>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</si>
  <si>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</si>
  <si>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</si>
  <si>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</si>
  <si>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</si>
  <si>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</si>
  <si>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</si>
  <si>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</si>
  <si>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</si>
  <si>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</si>
  <si>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</si>
  <si>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</si>
  <si>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</si>
  <si>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</si>
  <si>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</si>
  <si>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</si>
  <si>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</si>
  <si>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</si>
  <si>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</si>
  <si>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</si>
  <si>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</si>
  <si>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</si>
  <si>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</si>
  <si>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</si>
  <si>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</si>
  <si>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</si>
  <si>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</si>
  <si>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</si>
  <si>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</si>
  <si>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</si>
  <si>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</si>
  <si>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</si>
  <si>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</si>
  <si>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</si>
  <si>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</si>
  <si>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</si>
  <si>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</si>
  <si>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</si>
  <si>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</si>
  <si>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</si>
  <si>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</si>
  <si>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</si>
  <si>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</si>
  <si>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</si>
  <si>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</si>
  <si>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</si>
  <si>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</si>
  <si>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</si>
  <si>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</si>
  <si>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</si>
  <si>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</si>
  <si>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</si>
  <si>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</si>
  <si>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</si>
  <si>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</si>
  <si>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</si>
  <si>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</si>
  <si>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</si>
  <si>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</si>
  <si>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</si>
  <si>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</si>
  <si>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</si>
  <si>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</si>
  <si>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</si>
  <si>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</si>
  <si>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</si>
  <si>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</si>
  <si>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</si>
  <si>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</si>
  <si>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</si>
  <si>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</si>
  <si>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</si>
  <si>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</si>
  <si>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</si>
  <si>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</si>
  <si>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</si>
  <si>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</si>
  <si>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</si>
  <si>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</si>
  <si>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</si>
  <si>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</si>
  <si>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</si>
  <si>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</si>
  <si>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</si>
  <si>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</si>
  <si>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</si>
  <si>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</si>
  <si>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</si>
  <si>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</si>
  <si>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</si>
  <si>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</si>
  <si>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</si>
  <si>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</si>
  <si>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</si>
  <si>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</si>
  <si>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</si>
  <si>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</si>
  <si>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</si>
  <si>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</si>
  <si>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</si>
  <si>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</si>
  <si>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</si>
  <si>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</si>
  <si>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</si>
  <si>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</si>
  <si>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</si>
  <si>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</si>
  <si>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</si>
  <si>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</si>
  <si>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</si>
  <si>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</si>
  <si>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</si>
  <si>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</si>
  <si>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</si>
  <si>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</si>
  <si>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</si>
  <si>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</si>
  <si>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</si>
  <si>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</si>
  <si>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</si>
  <si>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</si>
  <si>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</si>
  <si>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</si>
  <si>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</si>
  <si>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</si>
  <si>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</si>
  <si>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</si>
  <si>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</si>
  <si>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</si>
  <si>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</si>
  <si>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</si>
  <si>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</si>
  <si>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</si>
  <si>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</si>
  <si>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</si>
  <si>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</si>
  <si>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</si>
  <si>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</si>
  <si>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</si>
  <si>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</si>
  <si>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</si>
  <si>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</si>
  <si>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</si>
  <si>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</si>
  <si>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</si>
  <si>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</si>
  <si>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</si>
  <si>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</si>
  <si>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</si>
  <si>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</si>
  <si>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</si>
  <si>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</si>
  <si>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</si>
  <si>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</si>
  <si>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</si>
  <si>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</si>
  <si>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</si>
  <si>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</si>
  <si>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</si>
  <si>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</si>
  <si>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</si>
  <si>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</si>
  <si>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</si>
  <si>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</si>
  <si>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</si>
  <si>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</si>
  <si>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</si>
  <si>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</si>
  <si>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</si>
  <si>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</si>
  <si>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</si>
  <si>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</si>
  <si>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</si>
  <si>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</si>
  <si>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</si>
  <si>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</si>
  <si>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</si>
  <si>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</si>
  <si>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</si>
  <si>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</si>
  <si>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</si>
  <si>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</si>
  <si>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</si>
  <si>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</si>
  <si>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</si>
  <si>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</si>
  <si>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</si>
  <si>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</si>
  <si>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</si>
  <si>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</si>
  <si>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</si>
  <si>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</si>
  <si>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</si>
  <si>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</si>
  <si>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</si>
  <si>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</si>
  <si>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</si>
  <si>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</si>
  <si>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</si>
  <si>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</si>
  <si>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</si>
  <si>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</si>
  <si>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</si>
  <si>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</si>
  <si>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</si>
  <si>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</si>
  <si>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</si>
  <si>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</si>
  <si>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</si>
  <si>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</si>
  <si>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</si>
  <si>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</si>
  <si>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</si>
  <si>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</si>
  <si>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</si>
  <si>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</si>
  <si>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</si>
  <si>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</si>
  <si>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</si>
  <si>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</si>
  <si>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</si>
  <si>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</si>
  <si>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</si>
  <si>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</si>
  <si>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</si>
  <si>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</si>
  <si>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</si>
  <si>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</si>
  <si>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</si>
  <si>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</si>
  <si>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</si>
  <si>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</si>
  <si>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</si>
  <si>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</si>
  <si>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</si>
  <si>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</si>
  <si>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</si>
  <si>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</si>
  <si>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</si>
  <si>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</si>
  <si>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</si>
  <si>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</si>
  <si>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</si>
  <si>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</si>
  <si>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</si>
  <si>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</si>
  <si>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</si>
  <si>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</si>
  <si>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</si>
  <si>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</si>
  <si>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</si>
  <si>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</si>
  <si>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</si>
  <si>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</si>
  <si>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</si>
  <si>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</si>
  <si>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</si>
  <si>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</si>
  <si>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</si>
  <si>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</si>
  <si>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</si>
  <si>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</si>
  <si>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</si>
  <si>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</si>
  <si>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</si>
  <si>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</si>
  <si>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</si>
  <si>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</si>
  <si>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</si>
  <si>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</si>
  <si>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</si>
  <si>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</si>
  <si>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</si>
  <si>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</si>
  <si>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</si>
  <si>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</si>
  <si>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</si>
  <si>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</si>
  <si>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</si>
  <si>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</si>
  <si>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</si>
  <si>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</si>
  <si>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</si>
  <si>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</si>
  <si>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</si>
  <si>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</si>
  <si>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</si>
  <si>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</si>
  <si>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</si>
  <si>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</si>
  <si>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</si>
  <si>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</si>
  <si>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</si>
  <si>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</si>
  <si>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</si>
  <si>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</si>
  <si>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</si>
  <si>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</si>
  <si>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</si>
  <si>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</si>
  <si>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</si>
  <si>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</si>
  <si>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</si>
  <si>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</si>
  <si>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</si>
  <si>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</si>
  <si>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</si>
  <si>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</si>
  <si>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</si>
  <si>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</si>
  <si>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</si>
  <si>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</si>
  <si>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</si>
  <si>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</si>
  <si>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</si>
  <si>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</si>
  <si>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</si>
  <si>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</si>
  <si>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</si>
  <si>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</si>
  <si>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</si>
  <si>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</si>
  <si>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</si>
  <si>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</si>
  <si>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</si>
  <si>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</si>
  <si>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</si>
  <si>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</si>
  <si>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</si>
  <si>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</si>
  <si>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</si>
  <si>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</si>
  <si>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</si>
  <si>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</si>
  <si>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</si>
  <si>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</si>
  <si>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</si>
  <si>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</si>
  <si>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</si>
  <si>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</si>
  <si>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</si>
  <si>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</si>
  <si>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</si>
  <si>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</si>
  <si>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</si>
  <si>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</si>
  <si>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</si>
  <si>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</si>
  <si>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</si>
  <si>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</si>
  <si>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</si>
  <si>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</si>
  <si>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</si>
  <si>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</si>
  <si>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</si>
  <si>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</si>
  <si>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</si>
  <si>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</si>
  <si>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</si>
  <si>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</si>
  <si>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</si>
  <si>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</si>
  <si>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</si>
  <si>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</si>
  <si>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</si>
  <si>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</si>
  <si>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</si>
  <si>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</si>
  <si>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</si>
  <si>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</si>
  <si>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</si>
  <si>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</si>
  <si>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</si>
  <si>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</si>
  <si>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</si>
  <si>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</si>
  <si>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</si>
  <si>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</si>
  <si>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</si>
  <si>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</si>
  <si>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</si>
  <si>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</si>
  <si>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</si>
  <si>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</si>
  <si>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</si>
  <si>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</si>
  <si>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</si>
  <si>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</si>
  <si>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</si>
  <si>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</si>
  <si>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</si>
  <si>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</si>
  <si>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</si>
  <si>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</si>
  <si>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</si>
  <si>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</si>
  <si>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</si>
  <si>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</si>
  <si>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</si>
  <si>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</si>
  <si>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</si>
  <si>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</si>
  <si>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</si>
  <si>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</si>
  <si>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</si>
  <si>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</si>
  <si>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</si>
  <si>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</si>
  <si>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</si>
  <si>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</si>
  <si>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</si>
  <si>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</si>
  <si>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</si>
  <si>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</si>
  <si>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</si>
  <si>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</si>
  <si>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</si>
  <si>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</si>
  <si>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</si>
  <si>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</si>
  <si>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</si>
  <si>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</si>
  <si>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</si>
  <si>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</si>
  <si>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</si>
  <si>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</si>
  <si>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</si>
  <si>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</si>
  <si>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</si>
  <si>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</si>
  <si>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</si>
  <si>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</si>
  <si>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</si>
  <si>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</si>
  <si>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</si>
  <si>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</si>
  <si>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</si>
  <si>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</si>
  <si>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</si>
  <si>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</si>
  <si>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</si>
  <si>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</si>
  <si>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</si>
  <si>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</si>
  <si>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</si>
  <si>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</si>
  <si>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</si>
  <si>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</si>
  <si>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</si>
  <si>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</si>
  <si>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</si>
  <si>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</si>
  <si>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</si>
  <si>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</si>
  <si>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</si>
  <si>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</si>
  <si>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</si>
  <si>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</si>
  <si>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</si>
  <si>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</si>
  <si>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</si>
  <si>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</si>
  <si>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</si>
  <si>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</si>
  <si>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</si>
  <si>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</si>
  <si>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</si>
  <si>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</si>
  <si>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</si>
  <si>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</si>
  <si>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</si>
  <si>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</si>
  <si>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</si>
  <si>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</si>
  <si>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</si>
  <si>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</si>
  <si>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</si>
  <si>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</si>
  <si>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</si>
  <si>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</si>
  <si>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</si>
  <si>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</si>
  <si>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</si>
  <si>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</si>
  <si>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</si>
  <si>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</si>
  <si>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</si>
  <si>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</si>
  <si>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</si>
  <si>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</si>
  <si>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</si>
  <si>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</si>
  <si>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</si>
  <si>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</si>
  <si>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</si>
  <si>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</si>
  <si>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</si>
  <si>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</si>
  <si>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</si>
  <si>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</si>
  <si>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</si>
  <si>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</si>
  <si>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</si>
  <si>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</si>
  <si>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</si>
  <si>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</si>
  <si>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</si>
  <si>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</si>
  <si>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</si>
  <si>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</si>
  <si>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</si>
  <si>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</si>
  <si>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</si>
  <si>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</si>
  <si>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</si>
  <si>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</si>
  <si>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</si>
  <si>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</si>
  <si>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</si>
  <si>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</si>
  <si>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</si>
  <si>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</si>
  <si>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</si>
  <si>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</si>
  <si>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</si>
  <si>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</si>
  <si>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</si>
  <si>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</si>
  <si>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</si>
  <si>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</si>
  <si>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</si>
  <si>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</si>
  <si>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</si>
  <si>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</si>
  <si>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</si>
  <si>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</si>
  <si>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</si>
  <si>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</si>
  <si>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</si>
  <si>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</si>
  <si>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</si>
  <si>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</si>
  <si>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</si>
  <si>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</si>
  <si>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</si>
  <si>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</si>
  <si>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</si>
  <si>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</si>
  <si>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</si>
  <si>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</si>
  <si>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</si>
  <si>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</si>
  <si>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</si>
  <si>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</si>
  <si>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</si>
  <si>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</si>
  <si>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</si>
  <si>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</si>
  <si>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</si>
  <si>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</si>
  <si>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</si>
  <si>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</si>
  <si>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</si>
  <si>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</si>
  <si>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</si>
  <si>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</si>
  <si>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</si>
  <si>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</si>
  <si>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</si>
  <si>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</si>
  <si>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</si>
  <si>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</si>
  <si>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</si>
  <si>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</si>
  <si>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</si>
  <si>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</si>
  <si>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</si>
  <si>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</si>
  <si>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</si>
  <si>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</si>
  <si>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</si>
  <si>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</si>
  <si>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</si>
  <si>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</si>
  <si>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</si>
  <si>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</si>
  <si>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</si>
  <si>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</si>
  <si>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</si>
  <si>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</si>
  <si>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</si>
  <si>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</si>
  <si>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</si>
  <si>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</si>
  <si>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</si>
  <si>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</si>
  <si>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</si>
  <si>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</si>
  <si>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</si>
  <si>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</si>
  <si>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</si>
  <si>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</si>
  <si>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</si>
  <si>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</si>
  <si>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</si>
  <si>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</si>
  <si>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</si>
  <si>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</si>
  <si>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</si>
  <si>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</si>
  <si>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</si>
  <si>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</si>
  <si>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</si>
  <si>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</si>
  <si>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</si>
  <si>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</si>
  <si>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</si>
  <si>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</si>
  <si>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</si>
  <si>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</si>
  <si>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</si>
  <si>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</si>
  <si>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</si>
  <si>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</si>
  <si>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</si>
  <si>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</si>
  <si>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</si>
  <si>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</si>
  <si>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</si>
  <si>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</si>
  <si>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</si>
  <si>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</si>
  <si>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</si>
  <si>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</si>
  <si>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</si>
  <si>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</si>
  <si>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</si>
  <si>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</si>
  <si>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</si>
  <si>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</si>
  <si>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</si>
  <si>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</si>
  <si>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</si>
  <si>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</si>
  <si>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</si>
  <si>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</si>
  <si>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</si>
  <si>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</si>
  <si>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</si>
  <si>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</si>
  <si>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</si>
  <si>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</si>
  <si>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</si>
  <si>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</si>
  <si>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</si>
  <si>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</si>
  <si>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</si>
  <si>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</si>
  <si>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</si>
  <si>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</si>
  <si>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</si>
  <si>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</si>
  <si>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</si>
  <si>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</si>
  <si>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</si>
  <si>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</si>
  <si>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</si>
  <si>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</si>
  <si>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</si>
  <si>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</si>
  <si>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</si>
  <si>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</si>
  <si>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</si>
  <si>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</si>
  <si>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</si>
  <si>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</si>
  <si>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</si>
  <si>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</si>
  <si>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</si>
  <si>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</si>
  <si>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</si>
  <si>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</si>
  <si>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</si>
  <si>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</si>
  <si>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</si>
  <si>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</si>
  <si>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</si>
  <si>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</si>
  <si>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</si>
  <si>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</si>
  <si>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</si>
  <si>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</si>
  <si>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</si>
  <si>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</si>
  <si>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</si>
  <si>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</si>
  <si>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</si>
  <si>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</si>
  <si>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</si>
  <si>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</si>
  <si>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</si>
  <si>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</si>
  <si>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</si>
  <si>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</si>
  <si>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</si>
  <si>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</si>
  <si>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</si>
  <si>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</si>
  <si>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</si>
  <si>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</si>
  <si>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</si>
  <si>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</si>
  <si>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</si>
  <si>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</si>
  <si>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</si>
  <si>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</si>
  <si>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</si>
  <si>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</si>
  <si>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</si>
  <si>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</si>
  <si>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</si>
  <si>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</si>
  <si>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</si>
  <si>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</si>
  <si>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</si>
  <si>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</si>
  <si>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</si>
  <si>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</si>
  <si>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</si>
  <si>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</si>
  <si>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</si>
  <si>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</si>
  <si>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</si>
  <si>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</si>
  <si>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</si>
  <si>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</si>
  <si>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</si>
  <si>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</si>
  <si>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</si>
  <si>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</si>
  <si>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</si>
  <si>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</si>
  <si>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</si>
  <si>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</si>
  <si>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</si>
  <si>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</si>
  <si>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</si>
  <si>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</si>
  <si>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</si>
  <si>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</si>
  <si>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</si>
  <si>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</si>
  <si>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</si>
  <si>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</si>
  <si>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</si>
  <si>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</si>
  <si>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</si>
  <si>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</si>
  <si>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</si>
  <si>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</si>
  <si>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</si>
  <si>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</si>
  <si>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</si>
  <si>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</si>
  <si>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</si>
  <si>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</si>
  <si>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</si>
  <si>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</si>
  <si>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</si>
  <si>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</si>
  <si>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</si>
  <si>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</si>
  <si>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</si>
  <si>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</si>
  <si>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</si>
  <si>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</si>
  <si>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</si>
  <si>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</si>
  <si>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</si>
  <si>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</si>
  <si>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</si>
  <si>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</si>
  <si>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</si>
  <si>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</si>
  <si>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</si>
  <si>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</si>
  <si>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</si>
  <si>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</si>
  <si>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</si>
  <si>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</si>
  <si>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</si>
  <si>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</si>
  <si>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</si>
  <si>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</si>
  <si>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</si>
  <si>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</si>
  <si>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</si>
  <si>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</si>
  <si>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</si>
  <si>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</si>
  <si>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</si>
  <si>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</si>
  <si>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</si>
  <si>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</si>
  <si>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</si>
  <si>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</si>
  <si>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</si>
  <si>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</si>
  <si>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</si>
  <si>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</si>
  <si>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</si>
  <si>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</si>
  <si>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</si>
  <si>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</si>
  <si>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</si>
  <si>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</si>
  <si>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</si>
  <si>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</si>
  <si>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</si>
  <si>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</si>
  <si>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</si>
  <si>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</si>
  <si>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</si>
  <si>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</si>
  <si>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</si>
  <si>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</si>
  <si>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</si>
  <si>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</si>
  <si>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</si>
  <si>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</si>
  <si>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</si>
  <si>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</si>
  <si>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</si>
  <si>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</si>
  <si>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</si>
  <si>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</si>
  <si>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</si>
  <si>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</si>
  <si>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</si>
  <si>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</si>
  <si>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</si>
  <si>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</si>
  <si>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</si>
  <si>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</si>
  <si>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</si>
  <si>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</si>
  <si>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</si>
  <si>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</si>
  <si>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</si>
  <si>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</si>
  <si>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</si>
  <si>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</si>
  <si>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</si>
  <si>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</si>
  <si>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</si>
  <si>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</si>
  <si>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</si>
  <si>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</si>
  <si>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</si>
  <si>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</si>
  <si>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</si>
  <si>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</si>
  <si>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</si>
  <si>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</si>
  <si>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</si>
  <si>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</si>
  <si>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</si>
  <si>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</si>
  <si>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</si>
  <si>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</si>
  <si>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</si>
  <si>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</si>
  <si>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</si>
  <si>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</si>
  <si>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</si>
  <si>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</si>
  <si>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</si>
  <si>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</si>
  <si>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</si>
  <si>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</si>
  <si>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</si>
  <si>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</si>
  <si>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</si>
  <si>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</si>
  <si>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</si>
  <si>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</si>
  <si>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</si>
  <si>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</si>
  <si>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</si>
  <si>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</si>
  <si>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</si>
  <si>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</si>
  <si>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</si>
  <si>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</si>
  <si>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</si>
  <si>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</si>
  <si>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</si>
  <si>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</si>
  <si>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</si>
  <si>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</si>
  <si>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</si>
  <si>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</si>
  <si>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</si>
  <si>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</si>
  <si>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</si>
  <si>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</si>
  <si>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</si>
  <si>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</si>
  <si>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</si>
  <si>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</si>
  <si>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</si>
  <si>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</si>
  <si>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</si>
  <si>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</si>
  <si>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</si>
  <si>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</si>
  <si>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</si>
  <si>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</si>
  <si>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</si>
  <si>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</si>
  <si>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</si>
  <si>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</si>
  <si>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</si>
  <si>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</si>
  <si>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</si>
  <si>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</si>
  <si>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</si>
  <si>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</si>
  <si>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</si>
  <si>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</si>
  <si>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</si>
  <si>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</si>
  <si>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</si>
  <si>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</si>
  <si>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</si>
  <si>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</si>
  <si>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</si>
  <si>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</si>
  <si>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</si>
  <si>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</si>
  <si>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</si>
  <si>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</si>
  <si>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</si>
  <si>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</si>
  <si>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</si>
  <si>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</si>
  <si>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</si>
  <si>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</si>
  <si>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</si>
  <si>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</si>
  <si>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</si>
  <si>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</si>
  <si>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</si>
  <si>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</si>
  <si>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</si>
  <si>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</si>
  <si>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</si>
  <si>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</si>
  <si>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</si>
  <si>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</si>
  <si>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</si>
  <si>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</si>
  <si>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</si>
  <si>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</si>
  <si>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</si>
  <si>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</si>
  <si>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</si>
  <si>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</si>
  <si>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</si>
  <si>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</si>
  <si>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</si>
  <si>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</si>
  <si>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</si>
  <si>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</si>
  <si>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</si>
  <si>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</si>
  <si>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</si>
  <si>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</si>
  <si>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</si>
  <si>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</si>
  <si>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</si>
  <si>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</si>
  <si>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</si>
  <si>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</si>
  <si>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</si>
  <si>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</si>
  <si>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</si>
  <si>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</si>
  <si>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</si>
  <si>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</si>
  <si>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</si>
  <si>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</si>
  <si>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</si>
  <si>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</si>
  <si>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</si>
  <si>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</si>
  <si>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</si>
  <si>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</si>
  <si>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</si>
  <si>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</si>
  <si>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</si>
  <si>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</si>
  <si>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</si>
  <si>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</si>
  <si>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</si>
  <si>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</si>
  <si>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</si>
  <si>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</si>
  <si>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</si>
  <si>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</si>
  <si>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</si>
  <si>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</si>
  <si>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</si>
  <si>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</si>
  <si>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</si>
  <si>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</si>
  <si>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</si>
  <si>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</si>
  <si>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</si>
  <si>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</si>
  <si>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</si>
  <si>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</si>
  <si>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</si>
  <si>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</si>
  <si>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</si>
  <si>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</si>
  <si>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</si>
  <si>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</si>
  <si>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</si>
  <si>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</si>
  <si>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</si>
  <si>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</si>
  <si>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</si>
  <si>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</si>
  <si>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</si>
  <si>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</si>
  <si>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</si>
  <si>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</si>
  <si>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</si>
  <si>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</si>
  <si>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</si>
  <si>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</si>
  <si>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</si>
  <si>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</si>
  <si>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</si>
  <si>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</si>
  <si>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</si>
  <si>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</si>
  <si>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</si>
  <si>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</si>
  <si>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</si>
  <si>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</si>
  <si>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</si>
  <si>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</si>
  <si>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</si>
  <si>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</si>
  <si>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</si>
  <si>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</si>
  <si>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</si>
  <si>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</si>
  <si>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</si>
  <si>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</si>
  <si>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</si>
  <si>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</si>
  <si>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</si>
  <si>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</si>
  <si>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</si>
  <si>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</si>
  <si>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</si>
  <si>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</si>
  <si>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</si>
  <si>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</si>
  <si>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</si>
  <si>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</si>
  <si>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</si>
  <si>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</si>
  <si>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</si>
  <si>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</si>
  <si>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</si>
  <si>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</si>
  <si>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</si>
  <si>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</si>
  <si>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</si>
  <si>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</si>
  <si>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</si>
  <si>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</si>
  <si>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</si>
  <si>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</si>
  <si>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</si>
  <si>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</si>
  <si>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</si>
  <si>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</si>
  <si>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</si>
  <si>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</si>
  <si>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</si>
  <si>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</si>
  <si>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</si>
  <si>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</si>
  <si>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</si>
  <si>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</si>
  <si>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</si>
  <si>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</si>
  <si>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</si>
  <si>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</si>
  <si>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</si>
  <si>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</si>
  <si>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</si>
  <si>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</si>
  <si>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</si>
  <si>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</si>
  <si>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</si>
  <si>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</si>
  <si>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</si>
  <si>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</si>
  <si>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</si>
  <si>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</si>
  <si>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</si>
  <si>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</si>
  <si>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</si>
  <si>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</si>
  <si>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</si>
  <si>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</si>
  <si>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</si>
  <si>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</si>
  <si>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</si>
  <si>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</si>
  <si>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</si>
  <si>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</si>
  <si>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</si>
  <si>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</si>
  <si>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</si>
  <si>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</si>
  <si>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</si>
  <si>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</si>
  <si>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</si>
  <si>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</si>
  <si>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</si>
  <si>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</si>
  <si>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</si>
  <si>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</si>
  <si>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</si>
  <si>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</si>
  <si>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</si>
  <si>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</si>
  <si>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</si>
  <si>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</si>
  <si>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</si>
  <si>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</si>
  <si>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</si>
  <si>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</si>
  <si>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</si>
  <si>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</si>
  <si>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</si>
  <si>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</si>
  <si>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</si>
  <si>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</si>
  <si>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</si>
  <si>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</si>
  <si>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</si>
  <si>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</si>
  <si>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</si>
  <si>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</si>
  <si>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</si>
  <si>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</si>
  <si>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</si>
  <si>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</si>
  <si>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</si>
  <si>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</si>
  <si>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</si>
  <si>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</si>
  <si>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</si>
  <si>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</si>
  <si>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</si>
  <si>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</si>
  <si>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</si>
  <si>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</si>
  <si>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</si>
  <si>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</si>
  <si>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</si>
  <si>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</si>
  <si>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</si>
  <si>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</si>
  <si>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</si>
  <si>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</si>
  <si>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</si>
  <si>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</si>
  <si>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</si>
  <si>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</si>
  <si>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</si>
  <si>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</si>
  <si>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</si>
  <si>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</si>
  <si>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</si>
  <si>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</si>
  <si>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</si>
  <si>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</si>
  <si>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</si>
  <si>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</si>
  <si>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</si>
  <si>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</si>
  <si>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</si>
  <si>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</si>
  <si>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</si>
  <si>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</si>
  <si>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</si>
  <si>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</si>
  <si>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</si>
  <si>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</si>
  <si>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</si>
  <si>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</si>
  <si>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</si>
  <si>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</si>
  <si>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</si>
  <si>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</si>
  <si>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</si>
  <si>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</si>
  <si>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</si>
  <si>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</si>
  <si>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</si>
  <si>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</si>
  <si>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</si>
  <si>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</si>
  <si>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</si>
  <si>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</si>
  <si>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</si>
  <si>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</si>
  <si>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</si>
  <si>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</si>
  <si>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</si>
  <si>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</si>
  <si>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</si>
  <si>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</si>
  <si>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</si>
  <si>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</si>
  <si>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</si>
  <si>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</si>
  <si>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</si>
  <si>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</si>
  <si>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</si>
  <si>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</si>
  <si>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</si>
  <si>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</si>
  <si>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</si>
  <si>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</si>
  <si>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</si>
  <si>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</si>
  <si>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</si>
  <si>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</si>
  <si>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</si>
  <si>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</si>
  <si>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</si>
  <si>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</si>
  <si>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</si>
  <si>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</si>
  <si>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</si>
  <si>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</si>
  <si>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</si>
  <si>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</si>
  <si>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</si>
  <si>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</si>
  <si>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</si>
  <si>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</si>
  <si>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</si>
  <si>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</si>
  <si>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</si>
  <si>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</si>
  <si>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</si>
  <si>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</si>
  <si>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</si>
  <si>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</si>
  <si>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</si>
  <si>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</si>
  <si>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</si>
  <si>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</si>
  <si>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</si>
  <si>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</si>
  <si>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</si>
  <si>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</si>
  <si>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</si>
  <si>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</si>
  <si>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</si>
  <si>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</si>
  <si>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</si>
  <si>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</si>
  <si>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</si>
  <si>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</si>
  <si>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</si>
  <si>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</si>
  <si>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</si>
  <si>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</si>
  <si>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</si>
  <si>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</si>
  <si>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</si>
  <si>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</si>
  <si>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</si>
  <si>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</si>
  <si>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</si>
  <si>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</si>
  <si>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</si>
  <si>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</si>
  <si>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</si>
  <si>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</si>
  <si>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</si>
  <si>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</si>
  <si>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</si>
  <si>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</si>
  <si>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</si>
  <si>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</si>
  <si>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</si>
  <si>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</si>
  <si>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</si>
  <si>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</si>
  <si>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</si>
  <si>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</si>
  <si>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</si>
  <si>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</si>
  <si>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</si>
  <si>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</si>
  <si>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</si>
  <si>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</si>
  <si>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</si>
  <si>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</si>
  <si>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</si>
  <si>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</si>
  <si>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</si>
  <si>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</si>
  <si>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</si>
  <si>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</si>
  <si>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</si>
  <si>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</si>
  <si>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</si>
  <si>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</si>
  <si>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</si>
  <si>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</si>
  <si>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</si>
  <si>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</si>
  <si>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</si>
  <si>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</si>
  <si>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</si>
  <si>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</si>
  <si>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</si>
  <si>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</si>
  <si>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</si>
  <si>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</si>
  <si>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</si>
  <si>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</si>
  <si>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</si>
  <si>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</si>
  <si>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</si>
  <si>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</si>
  <si>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</si>
  <si>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</si>
  <si>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</si>
  <si>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</si>
  <si>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</si>
  <si>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</si>
  <si>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</si>
  <si>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</si>
  <si>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</si>
  <si>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</si>
  <si>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</si>
  <si>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</si>
  <si>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</si>
  <si>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</si>
  <si>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</si>
  <si>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</si>
  <si>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</si>
  <si>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</si>
  <si>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</si>
  <si>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</si>
  <si>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</si>
  <si>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</si>
  <si>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</si>
  <si>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</si>
  <si>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</si>
  <si>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</si>
  <si>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</si>
  <si>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</si>
  <si>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</si>
  <si>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</si>
  <si>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</si>
  <si>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</si>
  <si>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</si>
  <si>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</si>
  <si>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</si>
  <si>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</si>
  <si>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</si>
  <si>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</si>
  <si>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</si>
  <si>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</si>
  <si>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</si>
  <si>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</si>
  <si>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</si>
  <si>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</si>
  <si>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</si>
  <si>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</si>
  <si>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</si>
  <si>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</si>
  <si>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</si>
  <si>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</si>
  <si>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</si>
  <si>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</si>
  <si>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</si>
  <si>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</si>
  <si>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</si>
  <si>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</si>
  <si>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</si>
  <si>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</si>
  <si>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</si>
  <si>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</si>
  <si>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</si>
  <si>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</si>
  <si>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</si>
  <si>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</si>
  <si>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</si>
  <si>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</si>
  <si>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</si>
  <si>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</si>
  <si>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</si>
  <si>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</si>
  <si>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</si>
  <si>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</si>
  <si>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</si>
  <si>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</si>
  <si>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</si>
  <si>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</si>
  <si>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</si>
  <si>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</si>
  <si>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</si>
  <si>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</si>
  <si>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</si>
  <si>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</si>
  <si>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</si>
  <si>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</si>
  <si>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</si>
  <si>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</si>
  <si>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</si>
  <si>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</si>
  <si>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</si>
  <si>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</si>
  <si>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</si>
  <si>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</si>
  <si>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</si>
  <si>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</si>
  <si>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</si>
  <si>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</si>
  <si>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</si>
  <si>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</si>
  <si>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</si>
  <si>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</si>
  <si>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</si>
  <si>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</si>
  <si>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</si>
  <si>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</si>
  <si>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</si>
  <si>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</si>
  <si>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</si>
  <si>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</si>
  <si>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</si>
  <si>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</si>
  <si>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</si>
  <si>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</si>
  <si>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</si>
  <si>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</si>
  <si>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</si>
  <si>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</si>
  <si>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</si>
  <si>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</si>
  <si>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</si>
  <si>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</si>
  <si>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</si>
  <si>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</si>
  <si>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</si>
  <si>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</si>
  <si>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</si>
  <si>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</si>
  <si>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</si>
  <si>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</si>
  <si>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</si>
  <si>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</si>
  <si>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</si>
  <si>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</si>
  <si>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</si>
  <si>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</si>
  <si>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</si>
  <si>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</si>
  <si>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</si>
  <si>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</si>
  <si>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</si>
  <si>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</si>
  <si>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</si>
  <si>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</si>
  <si>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</si>
  <si>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</si>
  <si>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</si>
  <si>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</si>
  <si>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</si>
  <si>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</si>
  <si>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</si>
  <si>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</si>
  <si>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</si>
  <si>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</si>
  <si>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</si>
  <si>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</si>
  <si>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</si>
  <si>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</si>
  <si>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</si>
  <si>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</si>
  <si>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</si>
  <si>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</si>
  <si>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</si>
  <si>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</si>
  <si>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</si>
  <si>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</si>
  <si>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</si>
  <si>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</si>
  <si>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</si>
  <si>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</si>
  <si>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</si>
  <si>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</si>
  <si>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</si>
  <si>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</si>
  <si>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</si>
  <si>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</si>
  <si>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</si>
  <si>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</si>
  <si>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</si>
  <si>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</si>
  <si>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</si>
  <si>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</si>
  <si>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</si>
  <si>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</si>
  <si>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</si>
  <si>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</si>
  <si>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</si>
  <si>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</si>
  <si>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</si>
  <si>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</si>
  <si>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</si>
  <si>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</si>
  <si>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</si>
  <si>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</si>
  <si>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</si>
  <si>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</si>
  <si>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</si>
  <si>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</si>
  <si>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</si>
  <si>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</si>
  <si>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</si>
  <si>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</si>
  <si>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</si>
  <si>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</si>
  <si>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</si>
  <si>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</si>
  <si>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</si>
  <si>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</si>
  <si>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</si>
  <si>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</si>
  <si>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</si>
  <si>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</si>
  <si>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</si>
  <si>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</si>
  <si>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</si>
  <si>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</si>
  <si>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</si>
  <si>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</si>
  <si>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</si>
  <si>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</si>
  <si>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</si>
  <si>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</si>
  <si>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</si>
  <si>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</si>
  <si>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</si>
  <si>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</si>
  <si>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</si>
  <si>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</si>
  <si>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</si>
  <si>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</si>
  <si>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</si>
  <si>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</si>
  <si>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</si>
  <si>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</si>
  <si>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</si>
  <si>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</si>
  <si>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</si>
  <si>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</si>
  <si>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</si>
  <si>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</si>
  <si>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</si>
  <si>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</si>
  <si>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</si>
  <si>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</si>
  <si>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</si>
  <si>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</si>
  <si>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</si>
  <si>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</si>
  <si>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</si>
  <si>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</si>
  <si>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</si>
  <si>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</si>
  <si>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</si>
  <si>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</si>
  <si>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</si>
  <si>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</si>
  <si>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</si>
  <si>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</si>
  <si>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</si>
  <si>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</si>
  <si>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</si>
  <si>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</si>
  <si>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</si>
  <si>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</si>
  <si>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</si>
  <si>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</si>
  <si>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</si>
  <si>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</si>
  <si>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</si>
  <si>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</si>
  <si>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</si>
  <si>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</si>
  <si>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</si>
  <si>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</si>
  <si>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</si>
  <si>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</si>
  <si>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</si>
  <si>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</si>
  <si>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</si>
  <si>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</si>
  <si>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</si>
  <si>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</si>
  <si>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</si>
  <si>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</si>
  <si>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</si>
  <si>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</si>
  <si>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</si>
  <si>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</si>
  <si>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</si>
  <si>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</si>
  <si>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</si>
  <si>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</si>
  <si>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</si>
  <si>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</si>
  <si>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</si>
  <si>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</si>
  <si>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</si>
  <si>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</si>
  <si>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</si>
  <si>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</si>
  <si>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</si>
  <si>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</si>
  <si>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</si>
  <si>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</si>
  <si>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</si>
  <si>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</si>
  <si>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</si>
  <si>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</si>
  <si>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</si>
  <si>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</si>
  <si>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</si>
  <si>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</si>
  <si>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</si>
  <si>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</si>
  <si>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</si>
  <si>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</si>
  <si>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</si>
  <si>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</si>
  <si>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</si>
  <si>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</si>
  <si>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</si>
  <si>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</si>
  <si>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</si>
  <si>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</si>
  <si>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</si>
  <si>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</si>
  <si>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</si>
  <si>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</si>
  <si>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</si>
  <si>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</si>
  <si>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</si>
  <si>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</si>
  <si>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</si>
  <si>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</si>
  <si>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</si>
  <si>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</si>
  <si>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</si>
  <si>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</si>
  <si>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</si>
  <si>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</si>
  <si>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</si>
  <si>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</si>
  <si>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</si>
  <si>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</si>
  <si>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</si>
  <si>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</si>
  <si>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</si>
  <si>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</si>
  <si>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</si>
  <si>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</si>
  <si>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</si>
  <si>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</si>
  <si>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</si>
  <si>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</si>
  <si>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</si>
  <si>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</si>
  <si>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</si>
  <si>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</si>
  <si>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</si>
  <si>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</si>
  <si>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</si>
  <si>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</si>
  <si>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</si>
  <si>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</si>
  <si>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</si>
  <si>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</si>
  <si>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</si>
  <si>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</si>
  <si>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</si>
  <si>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</si>
  <si>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</si>
  <si>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</si>
  <si>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</si>
  <si>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</si>
  <si>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</si>
  <si>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</si>
  <si>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</si>
  <si>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</si>
  <si>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</si>
  <si>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</si>
  <si>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</si>
  <si>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</si>
  <si>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</si>
  <si>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</si>
  <si>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</si>
  <si>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</si>
  <si>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</si>
  <si>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</si>
  <si>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</si>
  <si>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</si>
  <si>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</si>
  <si>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</si>
  <si>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</si>
  <si>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</si>
  <si>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</si>
  <si>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</si>
  <si>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</si>
  <si>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</si>
  <si>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</si>
  <si>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</si>
  <si>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</si>
  <si>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</si>
  <si>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</si>
  <si>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</si>
  <si>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</si>
  <si>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</si>
  <si>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</si>
  <si>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</si>
  <si>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</si>
  <si>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</si>
  <si>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</si>
  <si>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</si>
  <si>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</si>
  <si>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</si>
  <si>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</si>
  <si>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</si>
  <si>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</si>
  <si>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</si>
  <si>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</si>
  <si>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</si>
  <si>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</si>
  <si>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</si>
  <si>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</si>
  <si>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</si>
  <si>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</si>
  <si>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</si>
  <si>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</si>
  <si>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</si>
  <si>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</si>
  <si>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</si>
  <si>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</si>
  <si>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</si>
  <si>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</si>
  <si>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</si>
  <si>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</si>
  <si>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</si>
  <si>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</si>
  <si>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</si>
  <si>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</si>
  <si>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</si>
  <si>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</si>
  <si>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</si>
  <si>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</si>
  <si>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</si>
  <si>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</si>
  <si>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</si>
  <si>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</si>
  <si>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</si>
  <si>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</si>
  <si>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</si>
  <si>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</si>
  <si>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</si>
  <si>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</si>
  <si>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</si>
  <si>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</si>
  <si>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</si>
  <si>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</si>
  <si>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</si>
  <si>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</si>
  <si>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</si>
  <si>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</si>
  <si>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</si>
  <si>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</si>
  <si>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</si>
  <si>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</si>
  <si>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</si>
  <si>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</si>
  <si>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</si>
  <si>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</si>
  <si>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</si>
  <si>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</si>
  <si>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</si>
  <si>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</si>
  <si>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</si>
  <si>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</si>
  <si>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</si>
  <si>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</si>
  <si>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</si>
  <si>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</si>
  <si>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</si>
  <si>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</si>
  <si>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</si>
  <si>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</si>
  <si>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</si>
  <si>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</si>
  <si>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</si>
  <si>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</si>
  <si>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</si>
  <si>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</si>
  <si>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</si>
  <si>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</si>
  <si>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</si>
  <si>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</si>
  <si>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</si>
  <si>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</si>
  <si>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</si>
  <si>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</si>
  <si>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</si>
  <si>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</si>
  <si>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</si>
  <si>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</si>
  <si>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</si>
  <si>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</si>
  <si>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</si>
  <si>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</si>
  <si>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</si>
  <si>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</si>
  <si>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</si>
  <si>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</si>
  <si>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</si>
  <si>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</si>
  <si>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</si>
  <si>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</si>
  <si>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</si>
  <si>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</si>
  <si>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</si>
  <si>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</si>
  <si>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</si>
  <si>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</si>
  <si>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</si>
  <si>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</si>
  <si>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</si>
  <si>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</si>
  <si>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</si>
  <si>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</si>
  <si>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</si>
  <si>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</si>
  <si>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</si>
  <si>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</si>
  <si>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</si>
  <si>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</si>
  <si>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</si>
  <si>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</si>
  <si>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</si>
  <si>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</si>
  <si>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</si>
  <si>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</si>
  <si>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</si>
  <si>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</si>
  <si>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</si>
  <si>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</si>
  <si>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</si>
  <si>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</si>
  <si>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</si>
  <si>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</si>
  <si>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</si>
  <si>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</si>
  <si>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</si>
  <si>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</si>
  <si>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</si>
  <si>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</si>
  <si>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</si>
  <si>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</si>
  <si>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</si>
  <si>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</si>
  <si>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</si>
  <si>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</si>
  <si>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</si>
  <si>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</si>
  <si>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</si>
  <si>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</si>
  <si>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</si>
  <si>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</si>
  <si>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</si>
  <si>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</si>
  <si>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</si>
  <si>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</si>
  <si>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</si>
  <si>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</si>
  <si>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</si>
  <si>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</si>
  <si>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</si>
  <si>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</si>
  <si>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</si>
  <si>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</si>
  <si>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</si>
  <si>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</si>
  <si>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</si>
  <si>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</si>
  <si>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</si>
  <si>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</si>
  <si>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</si>
  <si>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</si>
  <si>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</si>
  <si>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</si>
  <si>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</si>
  <si>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</si>
  <si>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</si>
  <si>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</si>
  <si>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</si>
  <si>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</si>
  <si>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</si>
  <si>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</si>
  <si>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</si>
  <si>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</si>
  <si>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</si>
  <si>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</si>
  <si>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</si>
  <si>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</si>
  <si>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</si>
  <si>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</si>
  <si>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</si>
  <si>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</si>
  <si>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</si>
  <si>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</si>
  <si>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</si>
  <si>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</si>
  <si>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</si>
  <si>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</si>
  <si>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</si>
  <si>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</si>
  <si>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</si>
  <si>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</si>
  <si>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</si>
  <si>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</si>
  <si>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</si>
  <si>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</si>
  <si>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</si>
  <si>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</si>
  <si>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</si>
  <si>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</si>
  <si>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</si>
  <si>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</si>
  <si>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</si>
  <si>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</si>
  <si>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</si>
  <si>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</si>
  <si>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</si>
  <si>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</si>
  <si>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</si>
  <si>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</si>
  <si>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</si>
  <si>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</si>
  <si>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</si>
  <si>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</si>
  <si>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</si>
  <si>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</si>
  <si>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</si>
  <si>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</si>
  <si>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</si>
  <si>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</si>
  <si>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</si>
  <si>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</si>
  <si>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</si>
  <si>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</si>
  <si>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</si>
  <si>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</si>
  <si>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</si>
  <si>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</si>
  <si>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</si>
  <si>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</si>
  <si>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</si>
  <si>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</si>
  <si>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</si>
  <si>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</si>
  <si>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</si>
  <si>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</si>
  <si>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</si>
  <si>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</si>
  <si>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</si>
  <si>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</si>
  <si>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</si>
  <si>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</si>
  <si>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</si>
  <si>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</si>
  <si>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</si>
  <si>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</si>
  <si>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</si>
  <si>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</si>
  <si>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</si>
  <si>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</si>
  <si>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</si>
  <si>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</si>
  <si>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</si>
  <si>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</si>
  <si>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</si>
  <si>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</si>
  <si>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</si>
  <si>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</si>
  <si>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</si>
  <si>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</si>
  <si>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</si>
  <si>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</si>
  <si>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</si>
  <si>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</si>
  <si>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</si>
  <si>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</si>
  <si>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</si>
  <si>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</si>
  <si>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</si>
  <si>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</si>
  <si>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</si>
  <si>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</si>
  <si>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</si>
  <si>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</si>
  <si>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</si>
  <si>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</si>
  <si>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</si>
  <si>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</si>
  <si>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</si>
  <si>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</si>
  <si>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</si>
  <si>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</si>
  <si>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</si>
  <si>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</si>
  <si>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</si>
  <si>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</si>
  <si>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</si>
  <si>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</si>
  <si>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</si>
  <si>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</si>
  <si>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</si>
  <si>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</si>
  <si>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</si>
  <si>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</si>
  <si>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</si>
  <si>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</si>
  <si>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</si>
  <si>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</si>
  <si>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</si>
  <si>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</si>
  <si>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</si>
  <si>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</si>
  <si>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</si>
  <si>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</si>
  <si>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</si>
  <si>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</si>
  <si>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</si>
  <si>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</si>
  <si>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</si>
  <si>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</si>
  <si>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</si>
  <si>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</si>
  <si>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</si>
  <si>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</si>
  <si>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</si>
  <si>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</si>
  <si>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</si>
  <si>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</si>
  <si>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</si>
  <si>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</si>
  <si>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</si>
  <si>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</si>
  <si>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</si>
  <si>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</si>
  <si>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</si>
  <si>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</si>
  <si>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</si>
  <si>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</si>
  <si>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</si>
  <si>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</si>
  <si>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</si>
  <si>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</si>
  <si>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</si>
  <si>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</si>
  <si>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</si>
  <si>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</si>
  <si>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</si>
  <si>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</si>
  <si>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</si>
  <si>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</si>
  <si>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</si>
  <si>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</si>
  <si>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</si>
  <si>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</si>
  <si>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</si>
  <si>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</si>
  <si>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</si>
  <si>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</si>
  <si>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</si>
  <si>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</si>
  <si>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</si>
  <si>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</si>
  <si>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</si>
  <si>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</si>
  <si>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</si>
  <si>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</si>
  <si>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</si>
  <si>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</si>
  <si>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</si>
  <si>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</si>
  <si>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</si>
  <si>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</si>
  <si>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</si>
  <si>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</si>
  <si>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</si>
  <si>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</si>
  <si>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</si>
  <si>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</si>
  <si>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</si>
  <si>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</si>
  <si>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</si>
  <si>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</si>
  <si>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</si>
  <si>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</si>
  <si>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</si>
  <si>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</si>
  <si>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</si>
  <si>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</si>
  <si>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</si>
  <si>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</si>
  <si>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</si>
  <si>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</si>
  <si>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</si>
  <si>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</si>
  <si>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</si>
  <si>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</si>
  <si>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</si>
  <si>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</si>
  <si>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</si>
  <si>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</si>
  <si>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</si>
  <si>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</si>
  <si>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</si>
  <si>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</si>
  <si>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</si>
  <si>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</si>
  <si>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</si>
  <si>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</si>
  <si>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</si>
  <si>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</si>
  <si>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</si>
  <si>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</si>
  <si>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</si>
  <si>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</si>
  <si>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</si>
  <si>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</si>
  <si>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</si>
  <si>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</si>
  <si>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</si>
  <si>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</si>
  <si>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</si>
  <si>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</si>
  <si>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</si>
  <si>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</si>
  <si>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</si>
  <si>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</si>
  <si>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</si>
  <si>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</si>
  <si>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</si>
  <si>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</si>
  <si>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</si>
  <si>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</si>
  <si>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</si>
  <si>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</si>
  <si>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</si>
  <si>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</si>
  <si>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</si>
  <si>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</si>
  <si>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</si>
  <si>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</si>
  <si>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</si>
  <si>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</si>
  <si>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</si>
  <si>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</si>
  <si>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</si>
  <si>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</si>
  <si>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</si>
  <si>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</si>
  <si>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</si>
  <si>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</si>
  <si>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</si>
  <si>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</si>
  <si>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</si>
  <si>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</si>
  <si>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</si>
  <si>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</si>
  <si>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</si>
  <si>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</si>
  <si>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</si>
  <si>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</si>
  <si>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</si>
  <si>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</si>
  <si>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</si>
  <si>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</si>
  <si>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</si>
  <si>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</si>
  <si>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</si>
  <si>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</si>
  <si>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</si>
  <si>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</si>
  <si>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</si>
  <si>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</si>
  <si>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</si>
  <si>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</si>
  <si>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</si>
  <si>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</si>
  <si>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</si>
  <si>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</si>
  <si>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</si>
  <si>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</si>
  <si>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</si>
  <si>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</si>
  <si>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</si>
  <si>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</si>
  <si>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</si>
  <si>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</si>
  <si>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</si>
  <si>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</si>
  <si>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</si>
  <si>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</si>
  <si>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</si>
  <si>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</si>
  <si>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</si>
  <si>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</si>
  <si>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</si>
  <si>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</si>
  <si>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</si>
  <si>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</si>
  <si>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</si>
  <si>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</si>
  <si>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</si>
  <si>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</si>
  <si>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</si>
  <si>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</si>
  <si>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</si>
  <si>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</si>
  <si>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</si>
  <si>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</si>
  <si>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</si>
  <si>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</si>
  <si>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</si>
  <si>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</si>
  <si>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</si>
  <si>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</si>
  <si>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</si>
  <si>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</si>
  <si>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</si>
  <si>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</si>
  <si>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</si>
  <si>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</si>
  <si>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</si>
  <si>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</si>
  <si>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</si>
  <si>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</si>
  <si>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</si>
  <si>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</si>
  <si>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</si>
  <si>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</si>
  <si>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</si>
  <si>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</si>
  <si>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</si>
  <si>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</si>
  <si>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</si>
  <si>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</si>
  <si>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</si>
  <si>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</si>
  <si>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</si>
  <si>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</si>
  <si>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</si>
  <si>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</si>
  <si>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</si>
  <si>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</si>
  <si>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</si>
  <si>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</si>
  <si>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</si>
  <si>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</si>
  <si>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</si>
  <si>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</si>
  <si>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</si>
  <si>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</si>
  <si>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</si>
  <si>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</si>
  <si>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</si>
  <si>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</si>
  <si>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</si>
  <si>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</si>
  <si>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</si>
  <si>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</si>
  <si>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</si>
  <si>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</si>
  <si>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</si>
  <si>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</si>
  <si>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</si>
  <si>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</si>
  <si>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</si>
  <si>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</si>
  <si>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</si>
  <si>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</si>
  <si>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</si>
  <si>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</si>
  <si>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</si>
  <si>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</si>
  <si>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</si>
  <si>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</si>
  <si>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</si>
  <si>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</si>
  <si>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</si>
  <si>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</si>
  <si>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</si>
  <si>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</si>
  <si>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</si>
  <si>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</si>
  <si>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</si>
  <si>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</si>
  <si>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</si>
  <si>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</si>
  <si>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</si>
  <si>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</si>
  <si>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</si>
  <si>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</si>
  <si>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</si>
  <si>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</si>
  <si>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</si>
  <si>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</si>
  <si>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</si>
  <si>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</si>
  <si>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</si>
  <si>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</si>
  <si>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</si>
  <si>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</si>
  <si>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</si>
  <si>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</si>
  <si>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</si>
  <si>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</si>
  <si>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</si>
  <si>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</si>
  <si>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</si>
  <si>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</si>
  <si>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</si>
  <si>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</si>
  <si>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</si>
  <si>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</si>
  <si>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</si>
  <si>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</si>
  <si>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</si>
  <si>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</si>
  <si>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</si>
  <si>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</si>
  <si>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</si>
  <si>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</si>
  <si>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</si>
  <si>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</si>
  <si>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</si>
  <si>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</si>
  <si>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</si>
  <si>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</si>
  <si>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</si>
  <si>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</si>
  <si>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</si>
  <si>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</si>
  <si>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</si>
  <si>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</si>
  <si>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</si>
  <si>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</si>
  <si>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</si>
  <si>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</si>
  <si>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</si>
  <si>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</si>
  <si>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</si>
  <si>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</si>
  <si>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</si>
  <si>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</si>
  <si>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</si>
  <si>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</si>
  <si>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</si>
  <si>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</si>
  <si>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</si>
  <si>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</si>
  <si>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</si>
  <si>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</si>
  <si>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</si>
  <si>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</si>
  <si>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</si>
  <si>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</si>
  <si>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</si>
  <si>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</si>
  <si>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</si>
  <si>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</si>
  <si>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</si>
  <si>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</si>
  <si>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</si>
  <si>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</si>
  <si>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</si>
  <si>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</si>
  <si>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</si>
  <si>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</si>
  <si>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</si>
  <si>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</si>
  <si>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</si>
  <si>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</si>
  <si>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</si>
  <si>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</si>
  <si>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</si>
  <si>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</si>
  <si>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</si>
  <si>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</si>
  <si>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</si>
  <si>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</si>
  <si>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</si>
  <si>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</si>
  <si>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</si>
  <si>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</si>
  <si>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</si>
  <si>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</si>
  <si>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</si>
  <si>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</si>
  <si>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</si>
  <si>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</si>
  <si>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</si>
  <si>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</si>
  <si>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</si>
  <si>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</si>
  <si>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</si>
  <si>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</si>
  <si>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</si>
  <si>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</si>
  <si>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</si>
  <si>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</si>
  <si>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</si>
  <si>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</si>
  <si>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</si>
  <si>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</si>
  <si>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</si>
  <si>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</si>
  <si>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</si>
  <si>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</si>
  <si>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</si>
  <si>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</si>
  <si>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</si>
  <si>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</si>
  <si>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</si>
  <si>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</si>
  <si>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</si>
  <si>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</si>
  <si>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</si>
  <si>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</si>
  <si>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</si>
  <si>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</si>
  <si>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</si>
  <si>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</si>
  <si>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</si>
  <si>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</si>
  <si>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</si>
  <si>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</si>
  <si>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</si>
  <si>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</si>
  <si>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</si>
  <si>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</si>
  <si>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</si>
  <si>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</si>
  <si>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</si>
  <si>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</si>
  <si>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</si>
  <si>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</si>
  <si>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</si>
  <si>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</si>
  <si>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</si>
  <si>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</si>
  <si>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</si>
  <si>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</si>
  <si>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</si>
  <si>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</si>
  <si>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</si>
  <si>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</si>
  <si>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</si>
  <si>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</si>
  <si>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</si>
  <si>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</si>
  <si>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</si>
  <si>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</si>
  <si>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</si>
  <si>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</si>
  <si>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</si>
  <si>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</si>
  <si>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</si>
  <si>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</si>
  <si>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</si>
  <si>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</si>
  <si>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</si>
  <si>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</si>
  <si>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</si>
  <si>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</si>
  <si>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</si>
  <si>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</si>
  <si>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</si>
  <si>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</si>
  <si>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</si>
  <si>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</si>
  <si>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</si>
  <si>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</si>
  <si>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</si>
  <si>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</si>
  <si>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</si>
  <si>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</si>
  <si>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</si>
  <si>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</si>
  <si>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</si>
  <si>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</si>
  <si>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</si>
  <si>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</si>
  <si>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</si>
  <si>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</si>
  <si>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</si>
  <si>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</si>
  <si>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</si>
  <si>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</si>
  <si>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</si>
  <si>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</si>
  <si>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</si>
  <si>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</si>
  <si>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</si>
  <si>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</si>
  <si>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</si>
  <si>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</si>
  <si>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</si>
  <si>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</si>
  <si>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</si>
  <si>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</si>
  <si>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</si>
  <si>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</si>
  <si>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</si>
  <si>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</si>
  <si>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</si>
  <si>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</si>
  <si>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</si>
  <si>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</si>
  <si>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</si>
  <si>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</si>
  <si>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</si>
  <si>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</si>
  <si>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</si>
  <si>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</si>
  <si>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</si>
  <si>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</si>
  <si>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</si>
  <si>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</si>
  <si>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</si>
  <si>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</si>
  <si>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</si>
  <si>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</si>
  <si>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</si>
  <si>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</si>
  <si>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</si>
  <si>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</si>
  <si>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</si>
  <si>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</si>
  <si>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</si>
  <si>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</si>
  <si>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</si>
  <si>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</si>
  <si>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</si>
  <si>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</si>
  <si>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</si>
  <si>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</si>
  <si>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</si>
  <si>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</si>
  <si>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</si>
  <si>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</si>
  <si>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</si>
  <si>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</si>
  <si>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</si>
  <si>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</si>
  <si>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</si>
  <si>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</si>
  <si>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</si>
  <si>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</si>
  <si>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</si>
  <si>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</si>
  <si>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</si>
  <si>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</si>
  <si>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</si>
  <si>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</si>
  <si>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</si>
  <si>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</si>
  <si>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</si>
  <si>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</si>
  <si>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</si>
  <si>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</si>
  <si>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</si>
  <si>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</si>
  <si>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</si>
  <si>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</si>
  <si>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</si>
  <si>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</si>
  <si>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</si>
  <si>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</si>
  <si>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</si>
  <si>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</si>
  <si>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</si>
  <si>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</si>
  <si>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</si>
  <si>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</si>
  <si>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</si>
  <si>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</si>
  <si>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</si>
  <si>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</si>
  <si>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</si>
  <si>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</si>
  <si>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</si>
  <si>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</si>
  <si>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</si>
  <si>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</si>
  <si>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</si>
  <si>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</si>
  <si>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</si>
  <si>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</si>
  <si>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</si>
  <si>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</si>
  <si>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</si>
  <si>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</si>
  <si>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</si>
  <si>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</si>
  <si>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</si>
  <si>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</si>
  <si>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</si>
  <si>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</si>
  <si>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</si>
  <si>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</si>
  <si>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</si>
  <si>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</si>
  <si>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</si>
  <si>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</si>
  <si>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</si>
  <si>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</si>
  <si>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</si>
  <si>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</si>
  <si>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</si>
  <si>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</si>
  <si>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</si>
  <si>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</si>
  <si>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</si>
  <si>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</si>
  <si>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</si>
  <si>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</si>
  <si>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</si>
  <si>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</si>
  <si>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</si>
  <si>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</si>
  <si>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</si>
  <si>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</si>
  <si>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</si>
  <si>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</si>
  <si>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</si>
  <si>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</si>
  <si>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</si>
  <si>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</si>
  <si>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</si>
  <si>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</si>
  <si>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</si>
  <si>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</si>
  <si>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</si>
  <si>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</si>
  <si>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</si>
  <si>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</si>
  <si>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</si>
  <si>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</si>
  <si>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</si>
  <si>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</si>
  <si>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</si>
  <si>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</si>
  <si>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</si>
  <si>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</si>
  <si>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</si>
  <si>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</si>
  <si>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</si>
  <si>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</si>
  <si>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</si>
  <si>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</si>
  <si>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</si>
  <si>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</si>
  <si>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</si>
  <si>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</si>
  <si>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</si>
  <si>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</si>
  <si>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</si>
  <si>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</si>
  <si>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</si>
  <si>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</si>
  <si>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</si>
  <si>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</si>
  <si>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</si>
  <si>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</si>
  <si>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</si>
  <si>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</si>
  <si>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</si>
  <si>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</si>
  <si>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</si>
  <si>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</si>
  <si>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</si>
  <si>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</si>
  <si>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</si>
  <si>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</si>
  <si>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</si>
  <si>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</si>
  <si>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</si>
  <si>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</si>
  <si>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</si>
  <si>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</si>
  <si>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</si>
  <si>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</si>
  <si>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</si>
  <si>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</si>
  <si>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</si>
  <si>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</si>
  <si>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</si>
  <si>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</si>
  <si>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</si>
  <si>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</si>
  <si>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</si>
  <si>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</si>
  <si>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</si>
  <si>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</si>
  <si>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</si>
  <si>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</si>
  <si>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</si>
  <si>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</si>
  <si>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</si>
  <si>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</si>
  <si>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</si>
  <si>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</si>
  <si>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</si>
  <si>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</si>
  <si>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</si>
  <si>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</si>
  <si>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</si>
  <si>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</si>
  <si>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</si>
  <si>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</si>
  <si>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</si>
  <si>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</si>
  <si>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</si>
  <si>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</si>
  <si>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</si>
  <si>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</si>
  <si>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</si>
  <si>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</si>
  <si>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</si>
  <si>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</si>
  <si>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</si>
  <si>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</si>
  <si>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</si>
  <si>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</si>
  <si>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</si>
  <si>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</si>
  <si>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</si>
  <si>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</si>
  <si>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</si>
  <si>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</si>
  <si>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</si>
  <si>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</si>
  <si>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</si>
  <si>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</si>
  <si>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</si>
  <si>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</si>
  <si>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</si>
  <si>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</si>
  <si>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</si>
  <si>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</si>
  <si>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</si>
  <si>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</si>
  <si>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</si>
  <si>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</si>
  <si>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</si>
  <si>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</si>
  <si>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</si>
  <si>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</si>
  <si>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</si>
  <si>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</si>
  <si>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</si>
  <si>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</si>
  <si>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</si>
  <si>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</si>
  <si>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</si>
  <si>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</si>
  <si>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</si>
  <si>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</si>
  <si>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</si>
  <si>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</si>
  <si>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</si>
  <si>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</si>
  <si>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</si>
  <si>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</si>
  <si>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</si>
  <si>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</si>
  <si>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</si>
  <si>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</si>
  <si>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</si>
  <si>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</si>
  <si>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</si>
  <si>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</si>
  <si>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</si>
  <si>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</si>
  <si>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</si>
  <si>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</si>
  <si>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</si>
  <si>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</si>
  <si>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</si>
  <si>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</si>
  <si>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</si>
  <si>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</si>
  <si>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</si>
  <si>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</si>
  <si>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</si>
  <si>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</si>
  <si>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</si>
  <si>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</si>
  <si>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</si>
  <si>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</si>
  <si>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</si>
  <si>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</si>
  <si>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</si>
  <si>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</si>
  <si>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</si>
  <si>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</si>
  <si>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</si>
  <si>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</si>
  <si>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</si>
  <si>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</si>
  <si>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</si>
  <si>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</si>
  <si>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</si>
  <si>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</si>
  <si>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</si>
  <si>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</si>
  <si>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</si>
  <si>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</si>
  <si>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</si>
  <si>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</si>
  <si>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</si>
  <si>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</si>
  <si>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</si>
  <si>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</si>
  <si>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</si>
  <si>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</si>
  <si>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</si>
  <si>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</si>
  <si>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</si>
  <si>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</si>
  <si>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</si>
  <si>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</si>
  <si>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</si>
  <si>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</si>
  <si>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</si>
  <si>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</si>
  <si>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</si>
  <si>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</si>
  <si>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</si>
  <si>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</si>
  <si>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</si>
  <si>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</si>
  <si>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</si>
  <si>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</si>
  <si>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</si>
  <si>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</si>
  <si>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</si>
  <si>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</si>
  <si>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</si>
  <si>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</si>
  <si>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</si>
  <si>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</si>
  <si>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</si>
  <si>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</si>
  <si>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</si>
  <si>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</si>
  <si>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</si>
  <si>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</si>
  <si>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</si>
  <si>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</si>
  <si>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</si>
  <si>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</si>
  <si>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</si>
  <si>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</si>
  <si>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</si>
  <si>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</si>
  <si>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</si>
  <si>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</si>
  <si>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</si>
  <si>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</si>
  <si>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</si>
  <si>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</si>
  <si>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</si>
  <si>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</si>
  <si>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</si>
  <si>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</si>
  <si>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</si>
  <si>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</si>
  <si>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</si>
  <si>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</si>
  <si>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</si>
  <si>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</si>
  <si>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</si>
  <si>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</si>
  <si>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</si>
  <si>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</si>
  <si>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</si>
  <si>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</si>
  <si>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</si>
  <si>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</si>
  <si>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</si>
  <si>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</si>
  <si>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</si>
  <si>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</si>
  <si>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</si>
  <si>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</si>
  <si>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</si>
  <si>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</si>
  <si>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</si>
  <si>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</si>
  <si>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</si>
  <si>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</si>
  <si>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</si>
  <si>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</si>
  <si>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</si>
  <si>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</si>
  <si>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</si>
  <si>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</si>
  <si>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</si>
  <si>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</si>
  <si>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</si>
  <si>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</si>
  <si>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</si>
  <si>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</si>
  <si>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</si>
  <si>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</si>
  <si>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</si>
  <si>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</si>
  <si>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</si>
  <si>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</si>
  <si>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</si>
  <si>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</si>
  <si>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</si>
  <si>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</si>
  <si>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</si>
  <si>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</si>
  <si>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</si>
  <si>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</si>
  <si>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</si>
  <si>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</si>
  <si>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</si>
  <si>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</si>
  <si>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</si>
  <si>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</si>
  <si>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</si>
  <si>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</si>
  <si>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</si>
  <si>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</si>
  <si>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</si>
  <si>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</si>
  <si>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</si>
  <si>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</si>
  <si>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</si>
  <si>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</si>
  <si>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</si>
  <si>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</si>
  <si>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</si>
  <si>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</si>
  <si>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</si>
  <si>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</si>
  <si>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</si>
  <si>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</si>
  <si>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</si>
  <si>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</si>
  <si>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</si>
  <si>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</si>
  <si>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</si>
  <si>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</si>
  <si>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</si>
  <si>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</si>
  <si>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</si>
  <si>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</si>
  <si>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</si>
  <si>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</si>
  <si>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</si>
  <si>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</si>
  <si>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</si>
  <si>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</si>
  <si>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</si>
  <si>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</si>
  <si>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</si>
  <si>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</si>
  <si>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</si>
  <si>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</si>
  <si>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</si>
  <si>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</si>
  <si>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</si>
  <si>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</si>
  <si>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</si>
  <si>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</si>
  <si>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</si>
  <si>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</si>
  <si>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</si>
  <si>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</si>
  <si>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</si>
  <si>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</si>
  <si>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</si>
  <si>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</si>
  <si>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</si>
  <si>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</si>
  <si>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</si>
  <si>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</si>
  <si>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</si>
  <si>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</si>
  <si>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</si>
  <si>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</si>
  <si>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</si>
  <si>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</si>
  <si>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</si>
  <si>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</si>
  <si>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</si>
  <si>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</si>
  <si>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</si>
  <si>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</si>
  <si>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</si>
  <si>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</si>
  <si>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</si>
  <si>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</si>
  <si>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</si>
  <si>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</si>
  <si>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</si>
  <si>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</si>
  <si>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</si>
  <si>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</si>
  <si>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</si>
  <si>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</si>
  <si>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</si>
  <si>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</si>
  <si>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</si>
  <si>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</si>
  <si>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</si>
  <si>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</si>
  <si>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</si>
  <si>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</si>
  <si>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</si>
  <si>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</si>
  <si>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</si>
  <si>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</si>
  <si>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</si>
  <si>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</si>
  <si>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</si>
  <si>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</si>
  <si>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</si>
  <si>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</si>
  <si>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</si>
  <si>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</si>
  <si>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</si>
  <si>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</si>
  <si>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</si>
  <si>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</si>
  <si>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</si>
  <si>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</si>
  <si>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</si>
  <si>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</si>
  <si>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</si>
  <si>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</si>
  <si>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</si>
  <si>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</si>
  <si>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</si>
  <si>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</si>
  <si>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</si>
  <si>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</si>
  <si>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</si>
  <si>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</si>
  <si>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</si>
  <si>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</si>
  <si>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</si>
  <si>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</si>
  <si>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</si>
  <si>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</si>
  <si>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</si>
  <si>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</si>
  <si>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</si>
  <si>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</si>
  <si>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</si>
  <si>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</si>
  <si>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</si>
  <si>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</si>
  <si>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</si>
  <si>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</si>
  <si>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</si>
  <si>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</si>
  <si>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</si>
  <si>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</si>
  <si>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</si>
  <si>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</si>
  <si>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</si>
  <si>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</si>
  <si>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</si>
  <si>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</si>
  <si>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</si>
  <si>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</si>
  <si>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</si>
  <si>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</si>
  <si>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</si>
  <si>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</si>
  <si>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</si>
  <si>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</si>
  <si>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</si>
  <si>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</si>
  <si>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</si>
  <si>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</si>
  <si>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</si>
  <si>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</si>
  <si>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</si>
  <si>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</si>
  <si>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</si>
  <si>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</si>
  <si>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</si>
  <si>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</si>
  <si>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</si>
  <si>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</si>
  <si>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</si>
  <si>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</si>
  <si>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</si>
  <si>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</si>
  <si>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</si>
  <si>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</si>
  <si>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</si>
  <si>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</si>
  <si>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</si>
  <si>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</si>
  <si>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</si>
  <si>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</si>
  <si>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</si>
  <si>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</si>
  <si>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</si>
  <si>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</si>
  <si>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</si>
  <si>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</si>
  <si>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</si>
  <si>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</si>
  <si>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</si>
  <si>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</si>
  <si>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</si>
  <si>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</si>
  <si>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</si>
  <si>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</si>
  <si>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</si>
  <si>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</si>
  <si>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</si>
  <si>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</si>
  <si>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</si>
  <si>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</si>
  <si>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</si>
  <si>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</si>
  <si>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</si>
  <si>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</si>
  <si>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</si>
  <si>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</si>
  <si>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</si>
  <si>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</si>
  <si>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</si>
  <si>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</si>
  <si>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</si>
  <si>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</si>
  <si>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</si>
  <si>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</si>
  <si>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</si>
  <si>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</si>
  <si>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</si>
  <si>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</si>
  <si>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</si>
  <si>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</si>
  <si>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</si>
  <si>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</si>
  <si>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</si>
  <si>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</si>
  <si>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</si>
  <si>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</si>
  <si>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</si>
  <si>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</si>
  <si>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</si>
  <si>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</si>
  <si>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</si>
  <si>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</si>
  <si>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</si>
  <si>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</si>
  <si>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</si>
  <si>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</si>
  <si>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</si>
  <si>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</si>
  <si>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</si>
  <si>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</si>
  <si>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</si>
  <si>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</si>
  <si>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</si>
  <si>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</si>
  <si>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</si>
  <si>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</si>
  <si>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</si>
  <si>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</si>
  <si>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</si>
  <si>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</si>
  <si>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</si>
  <si>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</si>
  <si>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</si>
  <si>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</si>
  <si>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</si>
  <si>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</si>
  <si>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</si>
  <si>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</si>
  <si>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</si>
  <si>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</si>
  <si>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</si>
  <si>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</si>
  <si>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</si>
  <si>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</si>
  <si>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</si>
  <si>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</si>
  <si>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</si>
  <si>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</si>
  <si>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</si>
  <si>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</si>
  <si>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</si>
  <si>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</si>
  <si>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</si>
  <si>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</si>
  <si>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</si>
  <si>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</si>
  <si>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</si>
  <si>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</si>
  <si>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</si>
  <si>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</si>
  <si>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</si>
  <si>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</si>
  <si>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</si>
  <si>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</si>
  <si>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</si>
  <si>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</si>
  <si>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</si>
  <si>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</si>
  <si>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</si>
  <si>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</si>
  <si>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</si>
  <si>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</si>
  <si>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</si>
  <si>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</si>
  <si>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</si>
  <si>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</si>
  <si>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</si>
  <si>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</si>
  <si>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</si>
  <si>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</si>
  <si>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</si>
  <si>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</si>
  <si>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</si>
  <si>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</si>
  <si>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</si>
  <si>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</si>
  <si>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</si>
  <si>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</si>
  <si>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</si>
  <si>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</si>
  <si>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</si>
  <si>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</si>
  <si>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</si>
  <si>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</si>
  <si>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</si>
  <si>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</si>
  <si>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</si>
  <si>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</si>
  <si>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</si>
  <si>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</si>
  <si>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</si>
  <si>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</si>
  <si>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</si>
  <si>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</si>
  <si>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</si>
  <si>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</si>
  <si>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</si>
  <si>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</si>
  <si>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</si>
  <si>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</si>
  <si>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</si>
  <si>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</si>
  <si>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</si>
  <si>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</si>
  <si>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</si>
  <si>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</si>
  <si>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</si>
  <si>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</si>
  <si>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</si>
  <si>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</si>
  <si>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</si>
  <si>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</si>
  <si>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</si>
  <si>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</si>
  <si>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</si>
  <si>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</si>
  <si>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</si>
  <si>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</si>
  <si>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</si>
  <si>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</si>
  <si>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</si>
  <si>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</si>
  <si>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</si>
  <si>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</si>
  <si>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</si>
  <si>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</si>
  <si>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</si>
  <si>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</si>
  <si>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</si>
  <si>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</si>
  <si>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</si>
  <si>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</si>
  <si>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</si>
  <si>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</si>
  <si>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</si>
  <si>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</si>
  <si>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</si>
  <si>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</si>
  <si>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</si>
  <si>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</si>
  <si>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</si>
  <si>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</si>
  <si>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</si>
  <si>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</si>
  <si>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</si>
  <si>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</si>
  <si>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</si>
  <si>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</si>
  <si>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</si>
  <si>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</si>
  <si>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</si>
  <si>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</si>
  <si>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</si>
  <si>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</si>
  <si>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</si>
  <si>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</si>
  <si>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</si>
  <si>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</si>
  <si>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</si>
  <si>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</si>
  <si>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</si>
  <si>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</si>
  <si>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</si>
  <si>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</si>
  <si>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</si>
  <si>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</si>
  <si>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</si>
  <si>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</si>
  <si>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</si>
  <si>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</si>
  <si>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</si>
  <si>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</si>
  <si>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</si>
  <si>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</si>
  <si>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</si>
  <si>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</si>
  <si>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</si>
  <si>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</si>
  <si>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</si>
  <si>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</si>
  <si>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</si>
  <si>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</si>
  <si>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</si>
  <si>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</si>
  <si>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</si>
  <si>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</si>
  <si>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</si>
  <si>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</si>
  <si>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</si>
  <si>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</si>
  <si>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</si>
  <si>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</si>
  <si>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</si>
  <si>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</si>
  <si>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</si>
  <si>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</si>
  <si>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</si>
  <si>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</si>
  <si>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</si>
  <si>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</si>
  <si>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</si>
  <si>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</si>
  <si>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</si>
  <si>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</si>
  <si>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</si>
  <si>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</si>
  <si>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</si>
  <si>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</si>
  <si>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</si>
  <si>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</si>
  <si>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</si>
  <si>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</si>
  <si>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</si>
  <si>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</si>
  <si>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</si>
  <si>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</si>
  <si>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</si>
  <si>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</si>
  <si>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</si>
  <si>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</si>
  <si>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</si>
  <si>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</si>
  <si>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</si>
  <si>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</si>
  <si>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</si>
  <si>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</si>
  <si>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</si>
  <si>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</si>
  <si>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</si>
  <si>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</si>
  <si>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</si>
  <si>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</si>
  <si>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</si>
  <si>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</si>
  <si>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</si>
  <si>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</si>
  <si>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</si>
  <si>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</si>
  <si>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</si>
  <si>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</si>
  <si>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</si>
  <si>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</si>
  <si>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</si>
  <si>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</si>
  <si>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</si>
  <si>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</si>
  <si>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</si>
  <si>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</si>
  <si>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</si>
  <si>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</si>
  <si>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</si>
  <si>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</si>
  <si>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</si>
  <si>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</si>
  <si>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</si>
  <si>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</si>
  <si>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</si>
  <si>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</si>
  <si>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</si>
  <si>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</si>
  <si>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</si>
  <si>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</si>
  <si>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</si>
  <si>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</si>
  <si>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</si>
  <si>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</si>
  <si>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</si>
  <si>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</si>
  <si>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</si>
  <si>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</si>
  <si>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</si>
  <si>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</si>
  <si>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</si>
  <si>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</si>
  <si>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</si>
  <si>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</si>
  <si>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</si>
  <si>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</si>
  <si>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</si>
  <si>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</si>
  <si>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</si>
  <si>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</si>
  <si>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</si>
  <si>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</si>
  <si>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</si>
  <si>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</si>
  <si>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</si>
  <si>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</si>
  <si>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</si>
  <si>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</si>
  <si>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</si>
  <si>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</si>
  <si>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</si>
  <si>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</si>
  <si>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</si>
  <si>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</si>
  <si>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</si>
  <si>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</si>
  <si>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</si>
  <si>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</si>
  <si>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</si>
  <si>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</si>
  <si>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</si>
  <si>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</si>
  <si>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</si>
  <si>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</si>
  <si>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</si>
  <si>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</si>
  <si>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</si>
  <si>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</si>
  <si>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</si>
  <si>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</si>
  <si>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</si>
  <si>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</si>
  <si>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</si>
  <si>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</si>
  <si>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</si>
  <si>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</si>
  <si>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</si>
  <si>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</si>
  <si>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</si>
  <si>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</si>
  <si>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</si>
  <si>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</si>
  <si>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</si>
  <si>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</si>
  <si>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</si>
  <si>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</si>
  <si>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</si>
  <si>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</si>
  <si>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</si>
  <si>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</si>
  <si>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</si>
  <si>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</si>
  <si>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</si>
  <si>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</si>
  <si>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</si>
  <si>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</si>
  <si>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</si>
  <si>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</si>
  <si>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</si>
  <si>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</si>
  <si>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</si>
  <si>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</si>
  <si>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</si>
  <si>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</si>
  <si>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</si>
  <si>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</si>
  <si>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</si>
  <si>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</si>
  <si>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</si>
  <si>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</si>
  <si>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</si>
  <si>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</si>
  <si>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</si>
  <si>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</si>
  <si>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</si>
  <si>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</si>
  <si>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</si>
  <si>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</si>
  <si>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</si>
  <si>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</si>
  <si>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</si>
  <si>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</si>
  <si>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</si>
  <si>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</si>
  <si>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</si>
  <si>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</si>
  <si>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</si>
  <si>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</si>
  <si>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</si>
  <si>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</si>
  <si>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</si>
  <si>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</si>
  <si>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</si>
  <si>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</si>
  <si>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</si>
  <si>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</si>
  <si>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</si>
  <si>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</si>
  <si>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</si>
  <si>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</si>
  <si>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</si>
  <si>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</si>
  <si>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</si>
  <si>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</si>
  <si>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</si>
  <si>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</si>
  <si>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</si>
  <si>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</si>
  <si>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</si>
  <si>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</si>
  <si>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</si>
  <si>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</si>
  <si>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</si>
  <si>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</si>
  <si>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</si>
  <si>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</si>
  <si>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</si>
  <si>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</si>
  <si>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</si>
  <si>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</si>
  <si>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</si>
  <si>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</si>
  <si>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</si>
  <si>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</si>
  <si>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</si>
  <si>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</si>
  <si>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</si>
  <si>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</si>
  <si>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</si>
  <si>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</si>
  <si>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</si>
  <si>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</si>
  <si>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</si>
  <si>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</si>
  <si>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</si>
  <si>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</si>
  <si>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</si>
  <si>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</si>
  <si>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</si>
  <si>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</si>
  <si>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</si>
  <si>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</si>
  <si>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</si>
  <si>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</si>
  <si>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</si>
  <si>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</si>
  <si>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</si>
  <si>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</si>
  <si>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</si>
  <si>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</si>
  <si>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</si>
  <si>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</si>
  <si>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</si>
  <si>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</si>
  <si>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</si>
  <si>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</si>
  <si>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</si>
  <si>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</si>
  <si>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</si>
  <si>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</si>
  <si>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</si>
  <si>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</si>
  <si>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</si>
  <si>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</si>
  <si>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</si>
  <si>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</si>
  <si>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</si>
  <si>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</si>
  <si>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</si>
  <si>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</si>
  <si>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</si>
  <si>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</si>
  <si>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</si>
  <si>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</si>
  <si>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</si>
  <si>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</si>
  <si>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</si>
  <si>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</si>
  <si>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</si>
  <si>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</si>
  <si>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</si>
  <si>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</si>
  <si>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</si>
  <si>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</si>
  <si>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</si>
  <si>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</si>
  <si>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</si>
  <si>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</si>
  <si>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</si>
  <si>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</si>
  <si>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</si>
  <si>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</si>
  <si>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</si>
  <si>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</si>
  <si>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</si>
  <si>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</si>
  <si>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</si>
  <si>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</si>
  <si>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</si>
  <si>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</si>
  <si>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</si>
  <si>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</si>
  <si>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</si>
  <si>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</si>
  <si>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</si>
  <si>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</si>
  <si>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</si>
  <si>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</si>
  <si>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</si>
  <si>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</si>
  <si>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</si>
  <si>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</si>
  <si>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</si>
  <si>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</si>
  <si>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</si>
  <si>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</si>
  <si>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</si>
  <si>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</si>
  <si>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</si>
  <si>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</si>
  <si>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</si>
  <si>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</si>
  <si>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</si>
  <si>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</si>
  <si>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</si>
  <si>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</si>
  <si>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</si>
  <si>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</si>
  <si>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</si>
  <si>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</si>
  <si>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</si>
  <si>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</si>
  <si>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</si>
  <si>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</si>
  <si>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</si>
  <si>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</si>
  <si>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</si>
  <si>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</si>
  <si>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</si>
  <si>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</si>
  <si>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</si>
  <si>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</si>
  <si>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</si>
  <si>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</si>
  <si>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</si>
  <si>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</si>
  <si>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</si>
  <si>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</si>
  <si>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</si>
  <si>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</si>
  <si>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</si>
  <si>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</si>
  <si>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</si>
  <si>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</si>
  <si>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</si>
  <si>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</si>
  <si>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</si>
  <si>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</si>
  <si>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</si>
  <si>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</si>
  <si>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</si>
  <si>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</si>
  <si>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</si>
  <si>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</si>
  <si>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</si>
  <si>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</si>
  <si>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</si>
  <si>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</si>
  <si>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</si>
  <si>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</si>
  <si>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</si>
  <si>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</si>
  <si>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</si>
  <si>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</si>
  <si>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</si>
  <si>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</si>
  <si>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</si>
  <si>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</si>
  <si>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</si>
  <si>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</si>
  <si>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</si>
  <si>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</si>
  <si>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</si>
  <si>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</si>
  <si>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</si>
  <si>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</si>
  <si>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</si>
  <si>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</si>
  <si>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</si>
  <si>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</si>
  <si>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</si>
  <si>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</si>
  <si>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</si>
  <si>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</si>
  <si>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</si>
  <si>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</si>
  <si>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</si>
  <si>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</si>
  <si>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</si>
  <si>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</si>
  <si>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</si>
  <si>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</si>
  <si>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</si>
  <si>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</si>
  <si>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</si>
  <si>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</si>
  <si>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</si>
  <si>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</si>
  <si>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</si>
  <si>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</si>
  <si>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</si>
  <si>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</si>
  <si>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</si>
  <si>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</si>
  <si>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</si>
  <si>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</si>
  <si>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</si>
  <si>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</si>
  <si>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</si>
  <si>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</si>
  <si>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</si>
  <si>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</si>
  <si>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</si>
  <si>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</si>
  <si>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</si>
  <si>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</si>
  <si>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</si>
  <si>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</si>
  <si>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</si>
  <si>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</si>
  <si>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</si>
  <si>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</si>
  <si>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</si>
  <si>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</si>
  <si>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</si>
  <si>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</si>
  <si>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</si>
  <si>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</si>
  <si>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</si>
  <si>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</si>
  <si>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</si>
  <si>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</si>
  <si>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</si>
  <si>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</si>
  <si>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</si>
  <si>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</si>
  <si>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</si>
  <si>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</si>
  <si>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</si>
  <si>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</si>
  <si>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</si>
  <si>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</si>
  <si>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</si>
  <si>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</si>
  <si>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</si>
  <si>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</si>
  <si>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</si>
  <si>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</si>
  <si>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</si>
  <si>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</si>
  <si>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</si>
  <si>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</si>
  <si>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</si>
  <si>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</si>
  <si>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</si>
  <si>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</si>
  <si>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</si>
  <si>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</si>
  <si>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</si>
  <si>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</si>
  <si>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</si>
  <si>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</si>
  <si>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</si>
  <si>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</si>
  <si>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</si>
  <si>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</si>
  <si>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</si>
  <si>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</si>
  <si>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</si>
  <si>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</si>
  <si>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</si>
  <si>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</si>
  <si>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</si>
  <si>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</si>
  <si>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</si>
  <si>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</si>
  <si>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</si>
  <si>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</si>
  <si>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</si>
  <si>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</si>
  <si>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</si>
  <si>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</si>
  <si>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</si>
  <si>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</si>
  <si>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</si>
  <si>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</si>
  <si>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</si>
  <si>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</si>
  <si>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</si>
  <si>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</si>
  <si>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</si>
  <si>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</si>
  <si>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</si>
  <si>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</si>
  <si>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</si>
  <si>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</si>
  <si>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</si>
  <si>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</si>
  <si>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</si>
  <si>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</si>
  <si>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</si>
  <si>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</si>
  <si>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</si>
  <si>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</si>
  <si>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</si>
  <si>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</si>
  <si>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</si>
  <si>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</si>
  <si>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</si>
  <si>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</si>
  <si>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</si>
  <si>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</si>
  <si>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</si>
  <si>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</si>
  <si>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</si>
  <si>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</si>
  <si>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</si>
  <si>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</si>
  <si>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</si>
  <si>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</si>
  <si>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</si>
  <si>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</si>
  <si>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</si>
  <si>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</si>
  <si>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</si>
  <si>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</si>
  <si>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</si>
  <si>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</si>
  <si>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</si>
  <si>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</si>
  <si>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</si>
  <si>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</si>
  <si>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</si>
  <si>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</si>
  <si>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</si>
  <si>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</si>
  <si>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</si>
  <si>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</si>
  <si>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</si>
  <si>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</si>
  <si>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</si>
  <si>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</si>
  <si>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</si>
  <si>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</si>
  <si>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</si>
  <si>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</si>
  <si>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</si>
  <si>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</si>
  <si>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</si>
  <si>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</si>
  <si>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</si>
  <si>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</si>
  <si>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</si>
  <si>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</si>
  <si>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</si>
  <si>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</si>
  <si>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</si>
  <si>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</si>
  <si>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</si>
  <si>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</si>
  <si>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</si>
  <si>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</si>
  <si>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</si>
  <si>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</si>
  <si>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</si>
  <si>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</si>
  <si>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</si>
  <si>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</si>
  <si>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</si>
  <si>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</si>
  <si>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</si>
  <si>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</si>
  <si>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</si>
  <si>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</si>
  <si>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</si>
  <si>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</si>
  <si>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</si>
  <si>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</si>
  <si>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</si>
  <si>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</si>
  <si>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</si>
  <si>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</si>
  <si>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</si>
  <si>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</si>
  <si>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</si>
  <si>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</si>
  <si>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</si>
  <si>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</si>
  <si>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</si>
  <si>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</si>
  <si>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</si>
  <si>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</si>
  <si>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</si>
  <si>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</si>
  <si>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</si>
  <si>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</si>
  <si>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</si>
  <si>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</si>
  <si>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</si>
  <si>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</si>
  <si>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</si>
  <si>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</si>
  <si>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</si>
  <si>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</si>
  <si>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</si>
  <si>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</si>
  <si>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</si>
  <si>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</si>
  <si>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</si>
  <si>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</si>
  <si>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</si>
  <si>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</si>
  <si>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</si>
  <si>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</si>
  <si>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</si>
  <si>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</si>
  <si>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</si>
  <si>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</si>
  <si>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</si>
  <si>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</si>
  <si>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</si>
  <si>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</si>
  <si>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</si>
  <si>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</si>
  <si>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</si>
  <si>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</si>
  <si>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</si>
  <si>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</si>
  <si>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</si>
  <si>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</si>
  <si>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</si>
  <si>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</si>
  <si>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</si>
  <si>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</si>
  <si>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</si>
  <si>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</si>
  <si>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</si>
  <si>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</si>
  <si>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</si>
  <si>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</si>
  <si>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</si>
  <si>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</si>
  <si>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</si>
  <si>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</si>
  <si>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</si>
  <si>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</si>
  <si>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</si>
  <si>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</si>
  <si>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</si>
  <si>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</si>
  <si>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</si>
  <si>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</si>
  <si>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</si>
  <si>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</si>
  <si>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</si>
  <si>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</si>
  <si>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</si>
  <si>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</si>
  <si>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</si>
  <si>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</si>
  <si>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</si>
  <si>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</si>
  <si>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</si>
  <si>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</si>
  <si>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</si>
  <si>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</si>
  <si>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</si>
  <si>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</si>
  <si>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</si>
  <si>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</si>
  <si>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</si>
  <si>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</si>
  <si>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</si>
  <si>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</si>
  <si>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</si>
  <si>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</si>
  <si>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</si>
  <si>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</si>
  <si>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</si>
  <si>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</si>
  <si>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</si>
  <si>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</si>
  <si>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</si>
  <si>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</si>
  <si>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</si>
  <si>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</si>
  <si>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</si>
  <si>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</si>
  <si>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</si>
  <si>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</si>
  <si>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</si>
  <si>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</si>
  <si>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</si>
  <si>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</si>
  <si>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</si>
  <si>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</si>
  <si>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</si>
  <si>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</si>
  <si>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</si>
  <si>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</si>
  <si>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</si>
  <si>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</si>
  <si>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</si>
  <si>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</si>
  <si>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</si>
  <si>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</si>
  <si>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</si>
  <si>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</si>
  <si>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</si>
  <si>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</si>
  <si>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</si>
  <si>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</si>
  <si>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</si>
  <si>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</si>
  <si>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</si>
  <si>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</si>
  <si>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</si>
  <si>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</si>
  <si>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</si>
  <si>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</si>
  <si>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</si>
  <si>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</si>
  <si>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</si>
  <si>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</si>
  <si>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</si>
  <si>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</si>
  <si>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</si>
  <si>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</si>
  <si>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</si>
  <si>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</si>
  <si>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</si>
  <si>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</si>
  <si>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</si>
  <si>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</si>
  <si>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</si>
  <si>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</si>
  <si>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</si>
  <si>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</si>
  <si>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</si>
  <si>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</si>
  <si>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</si>
  <si>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</si>
  <si>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</si>
  <si>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</si>
  <si>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</si>
  <si>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</si>
  <si>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</si>
  <si>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</si>
  <si>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</si>
  <si>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</si>
  <si>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</si>
  <si>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</si>
  <si>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</si>
  <si>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</si>
  <si>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</si>
  <si>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</si>
  <si>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</si>
  <si>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</si>
  <si>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</si>
  <si>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</si>
  <si>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</si>
  <si>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</si>
  <si>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</si>
  <si>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</si>
  <si>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</si>
  <si>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</si>
  <si>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</si>
  <si>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</si>
  <si>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</si>
  <si>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</si>
  <si>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</si>
  <si>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</si>
  <si>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</si>
  <si>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</si>
  <si>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</si>
  <si>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</si>
  <si>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</si>
  <si>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</si>
  <si>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</si>
  <si>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</si>
  <si>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</si>
  <si>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</si>
  <si>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</si>
  <si>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</si>
  <si>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</si>
  <si>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</si>
  <si>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</si>
  <si>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</si>
  <si>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</si>
  <si>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</si>
  <si>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</si>
  <si>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</si>
  <si>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</si>
  <si>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</si>
  <si>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</si>
  <si>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</si>
  <si>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</si>
  <si>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</si>
  <si>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</si>
  <si>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</si>
  <si>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</si>
  <si>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</si>
  <si>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</si>
  <si>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</si>
  <si>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</si>
  <si>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</si>
  <si>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</si>
  <si>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</si>
  <si>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</si>
  <si>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</si>
  <si>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</si>
  <si>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</si>
  <si>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</si>
  <si>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</si>
  <si>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</si>
  <si>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</si>
  <si>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</si>
  <si>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</si>
  <si>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</si>
  <si>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</si>
  <si>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</si>
  <si>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</si>
  <si>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</si>
  <si>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</si>
  <si>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</si>
  <si>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</si>
  <si>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</si>
  <si>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</si>
  <si>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</si>
  <si>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</si>
  <si>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</si>
  <si>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</si>
  <si>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</si>
  <si>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</si>
  <si>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</si>
  <si>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</si>
  <si>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</si>
  <si>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</si>
  <si>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</si>
  <si>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</si>
  <si>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</si>
  <si>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</si>
  <si>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</si>
  <si>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</si>
  <si>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</si>
  <si>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</si>
  <si>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</si>
  <si>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</si>
  <si>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</si>
  <si>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</si>
  <si>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</si>
  <si>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</si>
  <si>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</si>
  <si>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</si>
  <si>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</si>
  <si>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</si>
  <si>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</si>
  <si>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</si>
  <si>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</si>
  <si>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</si>
  <si>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</si>
  <si>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</si>
  <si>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</si>
  <si>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</si>
  <si>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</si>
  <si>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</si>
  <si>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</si>
  <si>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</si>
  <si>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</si>
  <si>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</si>
  <si>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</si>
  <si>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</si>
  <si>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</si>
  <si>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</si>
  <si>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</si>
  <si>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</si>
  <si>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</si>
  <si>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</si>
  <si>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</si>
  <si>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</si>
  <si>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</si>
  <si>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</si>
  <si>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</si>
  <si>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</si>
  <si>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</si>
  <si>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</si>
  <si>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</si>
  <si>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</si>
  <si>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</si>
  <si>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</si>
  <si>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</si>
  <si>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</si>
  <si>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</si>
  <si>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</si>
  <si>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</si>
  <si>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</si>
  <si>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</si>
  <si>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</si>
  <si>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</si>
  <si>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</si>
  <si>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</si>
  <si>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</si>
  <si>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</si>
  <si>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</si>
  <si>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</si>
  <si>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</si>
  <si>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</si>
  <si>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</si>
  <si>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</si>
  <si>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</si>
  <si>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</si>
  <si>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</si>
  <si>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</si>
  <si>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</si>
  <si>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</si>
  <si>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</si>
  <si>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</si>
  <si>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</si>
  <si>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</si>
  <si>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</si>
  <si>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</si>
  <si>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</si>
  <si>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</si>
  <si>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</si>
  <si>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</si>
  <si>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</si>
  <si>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</si>
  <si>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</si>
  <si>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</si>
  <si>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</si>
  <si>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</si>
  <si>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</si>
  <si>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</si>
  <si>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</si>
  <si>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</si>
  <si>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</si>
  <si>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</si>
  <si>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</si>
  <si>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</si>
  <si>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</si>
  <si>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</si>
  <si>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</si>
  <si>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</si>
  <si>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</si>
  <si>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</si>
  <si>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</si>
  <si>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</si>
  <si>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</si>
  <si>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</si>
  <si>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</si>
  <si>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</si>
  <si>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</si>
  <si>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</si>
  <si>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</si>
  <si>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</si>
  <si>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</si>
  <si>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</si>
  <si>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</si>
  <si>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</si>
  <si>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</si>
  <si>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</si>
  <si>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</si>
  <si>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</si>
  <si>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</si>
  <si>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</si>
  <si>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</si>
  <si>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</si>
  <si>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</si>
  <si>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</si>
  <si>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</si>
  <si>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</si>
  <si>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</si>
  <si>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</si>
  <si>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</si>
  <si>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</si>
  <si>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</si>
  <si>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</si>
  <si>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</si>
  <si>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</si>
  <si>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</si>
  <si>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</si>
  <si>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</si>
  <si>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</si>
  <si>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</si>
  <si>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</si>
  <si>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</si>
  <si>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</si>
  <si>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</si>
  <si>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</si>
  <si>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</si>
  <si>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</si>
  <si>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</si>
  <si>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</si>
  <si>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</si>
  <si>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</si>
  <si>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</si>
  <si>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</si>
  <si>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</si>
  <si>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</si>
  <si>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</si>
  <si>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</si>
  <si>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</si>
  <si>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</si>
  <si>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</si>
  <si>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</si>
  <si>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</si>
  <si>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</si>
  <si>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</si>
  <si>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</si>
  <si>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</si>
  <si>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</si>
  <si>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</si>
  <si>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</si>
  <si>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</si>
  <si>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</si>
  <si>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</si>
  <si>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</si>
  <si>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</si>
  <si>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</si>
  <si>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</si>
  <si>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</si>
  <si>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</si>
  <si>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</si>
  <si>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</si>
  <si>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</si>
  <si>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</si>
  <si>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</si>
  <si>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</si>
  <si>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</si>
  <si>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</si>
  <si>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</si>
  <si>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</si>
  <si>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</si>
  <si>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</si>
  <si>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</si>
  <si>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</si>
  <si>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</si>
  <si>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</si>
  <si>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</si>
  <si>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</si>
  <si>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</si>
  <si>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</si>
  <si>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</si>
  <si>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</si>
  <si>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</si>
  <si>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</si>
  <si>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</si>
  <si>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</si>
  <si>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</si>
  <si>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</si>
  <si>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</si>
  <si>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</si>
  <si>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</si>
  <si>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</si>
  <si>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</si>
  <si>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</si>
  <si>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</si>
  <si>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</si>
  <si>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</si>
  <si>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</si>
  <si>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</si>
  <si>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</si>
  <si>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</si>
  <si>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</si>
  <si>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</si>
  <si>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</si>
  <si>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</si>
  <si>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</si>
  <si>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</si>
  <si>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</si>
  <si>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</si>
  <si>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</si>
  <si>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</si>
  <si>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</si>
  <si>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</si>
  <si>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</si>
  <si>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</si>
  <si>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</si>
  <si>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</si>
  <si>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</si>
  <si>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</si>
  <si>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</si>
  <si>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</si>
  <si>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</si>
  <si>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</si>
  <si>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</si>
  <si>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</si>
  <si>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</si>
  <si>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</si>
  <si>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</si>
  <si>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</si>
  <si>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</si>
  <si>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</si>
  <si>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</si>
  <si>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</si>
  <si>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</si>
  <si>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</si>
  <si>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</si>
  <si>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</si>
  <si>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</si>
  <si>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</si>
  <si>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</si>
  <si>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</si>
  <si>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</si>
  <si>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</si>
  <si>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</si>
  <si>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</si>
  <si>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</si>
  <si>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</si>
  <si>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</si>
  <si>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</si>
  <si>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</si>
  <si>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</si>
  <si>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</si>
  <si>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</si>
  <si>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</si>
  <si>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</si>
  <si>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</si>
  <si>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</si>
  <si>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</si>
  <si>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</si>
  <si>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</si>
  <si>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</si>
  <si>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</si>
  <si>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</si>
  <si>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</si>
  <si>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</si>
  <si>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</si>
  <si>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</si>
  <si>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</si>
  <si>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</si>
  <si>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</si>
  <si>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</si>
  <si>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</si>
  <si>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</si>
  <si>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</si>
  <si>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</si>
  <si>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</si>
  <si>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</si>
  <si>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</si>
  <si>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</si>
  <si>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</si>
  <si>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</si>
  <si>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</si>
  <si>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</si>
  <si>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</si>
  <si>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</si>
  <si>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</si>
  <si>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</si>
  <si>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</si>
  <si>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</si>
  <si>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</si>
  <si>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</si>
  <si>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</si>
  <si>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</si>
  <si>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</si>
  <si>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</si>
  <si>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</si>
  <si>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</si>
  <si>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</si>
  <si>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</si>
  <si>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</si>
  <si>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</si>
  <si>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</si>
  <si>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</si>
  <si>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</si>
  <si>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</si>
  <si>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</si>
  <si>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</si>
  <si>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</si>
  <si>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</si>
  <si>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</si>
  <si>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</si>
  <si>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</si>
  <si>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</si>
  <si>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</si>
  <si>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</si>
  <si>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</si>
  <si>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</si>
  <si>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</si>
  <si>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</si>
  <si>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</si>
  <si>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</si>
  <si>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</si>
  <si>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</si>
  <si>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</si>
  <si>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</si>
  <si>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</si>
  <si>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</si>
  <si>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</si>
  <si>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</si>
  <si>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</si>
  <si>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</si>
  <si>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</si>
  <si>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</si>
  <si>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</si>
  <si>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</si>
  <si>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</si>
  <si>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</si>
  <si>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</si>
  <si>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</si>
  <si>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</si>
  <si>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</si>
  <si>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</si>
  <si>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</si>
  <si>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</si>
  <si>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</si>
  <si>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</si>
  <si>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</si>
  <si>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</si>
  <si>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</si>
  <si>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</si>
  <si>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</si>
  <si>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</si>
  <si>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</si>
  <si>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</si>
  <si>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</si>
  <si>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</si>
  <si>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</si>
  <si>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</si>
  <si>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</si>
  <si>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</si>
  <si>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</si>
  <si>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</si>
  <si>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</si>
  <si>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</si>
  <si>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</si>
  <si>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</si>
  <si>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</si>
  <si>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</si>
  <si>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</si>
  <si>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</si>
  <si>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</si>
  <si>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</si>
  <si>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</si>
  <si>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</si>
  <si>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</si>
  <si>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</si>
  <si>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</si>
  <si>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</si>
  <si>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</si>
  <si>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</si>
  <si>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</si>
  <si>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</si>
  <si>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</si>
  <si>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</si>
  <si>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</si>
  <si>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</si>
  <si>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</si>
  <si>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</si>
  <si>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</si>
  <si>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</si>
  <si>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</si>
  <si>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</si>
  <si>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</si>
  <si>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</si>
  <si>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</si>
  <si>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</si>
  <si>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</si>
  <si>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</si>
  <si>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</si>
  <si>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</si>
  <si>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</si>
  <si>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</si>
  <si>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</si>
  <si>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</si>
  <si>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</si>
  <si>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</si>
  <si>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</si>
  <si>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</si>
  <si>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</si>
  <si>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</si>
  <si>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</si>
  <si>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</si>
  <si>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</si>
  <si>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</si>
  <si>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</si>
  <si>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</si>
  <si>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</si>
  <si>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</si>
  <si>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</si>
  <si>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</si>
  <si>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</si>
  <si>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</si>
  <si>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</si>
  <si>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</si>
  <si>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</si>
  <si>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</si>
  <si>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</si>
  <si>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</si>
  <si>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</si>
  <si>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</si>
  <si>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</si>
  <si>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</si>
  <si>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</si>
  <si>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</si>
  <si>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</si>
  <si>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</si>
  <si>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</si>
  <si>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</si>
  <si>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</si>
  <si>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</si>
  <si>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</si>
  <si>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</si>
  <si>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</si>
  <si>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</si>
  <si>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</si>
  <si>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</si>
  <si>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</si>
  <si>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</si>
  <si>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</si>
  <si>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</si>
  <si>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</si>
  <si>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</si>
  <si>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</si>
  <si>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</si>
  <si>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</si>
  <si>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</si>
  <si>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</si>
  <si>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</si>
  <si>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</si>
  <si>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</si>
  <si>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</si>
  <si>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</si>
  <si>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</si>
  <si>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</si>
  <si>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</si>
  <si>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</si>
  <si>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</si>
  <si>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</si>
  <si>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</si>
  <si>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</si>
  <si>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</si>
  <si>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</si>
  <si>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</si>
  <si>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</si>
  <si>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</si>
  <si>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</si>
  <si>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</si>
  <si>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</si>
  <si>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</si>
  <si>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</si>
  <si>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</si>
  <si>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</si>
  <si>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</si>
  <si>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</si>
  <si>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</si>
  <si>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</si>
  <si>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</si>
  <si>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</si>
  <si>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</si>
  <si>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</si>
  <si>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</si>
  <si>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</si>
  <si>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</si>
  <si>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</si>
  <si>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</si>
  <si>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</si>
  <si>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</si>
  <si>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</si>
  <si>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</si>
  <si>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</si>
  <si>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</si>
  <si>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</si>
  <si>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</si>
  <si>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</si>
  <si>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</si>
  <si>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</si>
  <si>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</si>
  <si>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</si>
  <si>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</si>
  <si>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</si>
  <si>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</si>
  <si>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</si>
  <si>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</si>
  <si>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</si>
  <si>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</si>
  <si>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</si>
  <si>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</si>
  <si>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</si>
  <si>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</si>
  <si>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</si>
  <si>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</si>
  <si>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</si>
  <si>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</si>
  <si>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</si>
  <si>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</si>
  <si>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</si>
  <si>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</si>
  <si>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</si>
  <si>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</si>
  <si>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</si>
  <si>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</si>
  <si>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</si>
  <si>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</si>
  <si>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</si>
  <si>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</si>
  <si>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</si>
  <si>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</si>
  <si>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</si>
  <si>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</si>
  <si>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</si>
  <si>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</si>
  <si>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</si>
  <si>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</si>
  <si>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</si>
  <si>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</si>
  <si>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</si>
  <si>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</si>
  <si>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</si>
  <si>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</si>
  <si>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</si>
  <si>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</si>
  <si>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</si>
  <si>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</si>
  <si>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</si>
  <si>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</si>
  <si>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</si>
  <si>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</si>
  <si>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</si>
  <si>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</si>
  <si>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</si>
  <si>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</si>
  <si>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</si>
  <si>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</si>
  <si>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</si>
  <si>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</si>
  <si>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</si>
  <si>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</si>
  <si>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</si>
  <si>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</si>
  <si>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</si>
  <si>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</si>
  <si>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</si>
  <si>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</si>
  <si>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</si>
  <si>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</si>
  <si>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</si>
  <si>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</si>
  <si>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</si>
  <si>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</si>
  <si>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</si>
  <si>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</si>
  <si>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</si>
  <si>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</si>
  <si>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</si>
  <si>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</si>
  <si>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</si>
  <si>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</si>
  <si>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</si>
  <si>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</si>
  <si>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</si>
  <si>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</si>
  <si>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</si>
  <si>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</si>
  <si>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</si>
  <si>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</si>
  <si>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</si>
  <si>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</si>
  <si>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</si>
  <si>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</si>
  <si>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</si>
  <si>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</si>
  <si>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</si>
  <si>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</si>
  <si>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</si>
  <si>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</si>
  <si>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</si>
  <si>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</si>
  <si>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</si>
  <si>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</si>
  <si>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</si>
  <si>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</si>
  <si>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</si>
  <si>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</si>
  <si>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</si>
  <si>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</si>
  <si>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</si>
  <si>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</si>
  <si>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</si>
  <si>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</si>
  <si>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</si>
  <si>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</si>
  <si>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</si>
  <si>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</si>
  <si>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</si>
  <si>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</si>
  <si>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</si>
  <si>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</si>
  <si>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</si>
  <si>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</si>
  <si>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</si>
  <si>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</si>
  <si>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</si>
  <si>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</si>
  <si>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</si>
  <si>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</si>
  <si>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</si>
  <si>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</si>
  <si>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</si>
  <si>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</si>
  <si>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</si>
  <si>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</si>
  <si>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</si>
  <si>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</si>
  <si>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</si>
  <si>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</si>
  <si>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</si>
  <si>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</si>
  <si>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</si>
  <si>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</si>
  <si>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</si>
  <si>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</si>
  <si>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</si>
  <si>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</si>
  <si>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</si>
  <si>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</si>
  <si>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</si>
  <si>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</si>
  <si>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</si>
  <si>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</si>
  <si>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</si>
  <si>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</si>
  <si>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</si>
  <si>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</si>
  <si>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</si>
  <si>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</si>
  <si>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</si>
  <si>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</si>
  <si>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</si>
  <si>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</si>
  <si>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</si>
  <si>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</si>
  <si>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</si>
  <si>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</si>
  <si>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</si>
  <si>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</si>
  <si>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</si>
  <si>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</si>
  <si>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</si>
  <si>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</si>
  <si>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</si>
  <si>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</si>
  <si>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</si>
  <si>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</si>
  <si>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</si>
  <si>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</si>
  <si>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</si>
  <si>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</si>
  <si>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</si>
  <si>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</si>
  <si>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</si>
  <si>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</si>
  <si>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</si>
  <si>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</si>
  <si>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</si>
  <si>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</si>
  <si>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</si>
  <si>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</si>
  <si>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</si>
  <si>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</si>
  <si>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</si>
  <si>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</si>
  <si>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</si>
  <si>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</si>
  <si>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</si>
  <si>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</si>
  <si>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</si>
  <si>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</si>
  <si>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</si>
  <si>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</si>
  <si>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</si>
  <si>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</si>
  <si>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</si>
  <si>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</si>
  <si>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</si>
  <si>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</si>
  <si>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</si>
  <si>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</si>
  <si>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</si>
  <si>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</si>
  <si>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</si>
  <si>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</si>
  <si>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</si>
  <si>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</si>
  <si>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</si>
  <si>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</si>
  <si>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</si>
  <si>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</si>
  <si>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</si>
  <si>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</si>
  <si>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</si>
  <si>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</si>
  <si>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</si>
  <si>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</si>
  <si>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</si>
  <si>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</si>
  <si>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</si>
  <si>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</si>
  <si>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</si>
  <si>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</si>
  <si>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</si>
  <si>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</si>
  <si>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</si>
  <si>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</si>
  <si>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</si>
  <si>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</si>
  <si>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</si>
  <si>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</si>
  <si>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</si>
  <si>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</si>
  <si>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</si>
  <si>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</si>
  <si>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</si>
  <si>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</si>
  <si>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</si>
  <si>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</si>
  <si>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</si>
  <si>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</si>
  <si>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</si>
  <si>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</si>
  <si>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</si>
  <si>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</si>
  <si>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</si>
  <si>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</si>
  <si>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</si>
  <si>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</si>
  <si>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</si>
  <si>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</si>
  <si>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</si>
  <si>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</si>
  <si>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</si>
  <si>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</si>
  <si>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</si>
  <si>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</si>
  <si>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</si>
  <si>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</si>
  <si>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</si>
  <si>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</si>
  <si>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</si>
  <si>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</si>
  <si>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</si>
  <si>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</si>
  <si>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</si>
  <si>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</si>
  <si>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</si>
  <si>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</si>
  <si>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</si>
  <si>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</si>
  <si>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</si>
  <si>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</si>
  <si>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</si>
  <si>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</si>
  <si>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</si>
  <si>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</si>
  <si>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</si>
  <si>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</si>
  <si>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</si>
  <si>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</si>
  <si>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</si>
  <si>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</si>
  <si>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</si>
  <si>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</si>
  <si>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</si>
  <si>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</si>
  <si>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</si>
  <si>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</si>
  <si>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</si>
  <si>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</si>
  <si>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</si>
  <si>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</si>
  <si>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</si>
  <si>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</si>
  <si>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</si>
  <si>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</si>
  <si>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</si>
  <si>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</si>
  <si>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</si>
  <si>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</si>
  <si>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</si>
  <si>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</si>
  <si>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</si>
  <si>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</si>
  <si>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</si>
  <si>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</si>
  <si>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</si>
  <si>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</si>
  <si>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</si>
  <si>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</si>
  <si>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</si>
  <si>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</si>
  <si>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</si>
  <si>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</si>
  <si>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</si>
  <si>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</si>
  <si>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</si>
  <si>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</si>
  <si>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</si>
  <si>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</si>
  <si>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</si>
  <si>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</si>
  <si>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</si>
  <si>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</si>
  <si>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</si>
  <si>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</si>
  <si>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</si>
  <si>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</si>
  <si>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</si>
  <si>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</si>
  <si>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</si>
  <si>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</si>
  <si>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</si>
  <si>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</si>
  <si>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</si>
  <si>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</si>
  <si>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</si>
  <si>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</si>
  <si>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</si>
  <si>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</si>
  <si>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</si>
  <si>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</si>
  <si>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</si>
  <si>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</si>
  <si>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</si>
  <si>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</si>
  <si>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</si>
  <si>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</si>
  <si>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</si>
  <si>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</si>
  <si>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</si>
  <si>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</si>
  <si>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</si>
  <si>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</si>
  <si>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</si>
  <si>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</si>
  <si>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</si>
  <si>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</si>
  <si>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</si>
  <si>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</si>
  <si>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</si>
  <si>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</si>
  <si>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</si>
  <si>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</si>
  <si>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</si>
  <si>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</si>
  <si>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</si>
  <si>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</si>
  <si>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</si>
  <si>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</si>
  <si>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</si>
  <si>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</si>
  <si>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</si>
  <si>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</si>
  <si>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</si>
  <si>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</si>
  <si>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</si>
  <si>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</si>
  <si>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</si>
  <si>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</si>
  <si>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</si>
  <si>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</si>
  <si>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</si>
  <si>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</si>
  <si>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</si>
  <si>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</si>
  <si>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</si>
  <si>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</si>
  <si>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</si>
  <si>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</si>
  <si>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</si>
  <si>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</si>
  <si>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</si>
  <si>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</si>
  <si>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</si>
  <si>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</si>
  <si>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</si>
  <si>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</si>
  <si>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</si>
  <si>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</si>
  <si>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</si>
  <si>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</si>
  <si>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</si>
  <si>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</si>
  <si>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</si>
  <si>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</si>
  <si>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</si>
  <si>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</si>
  <si>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</si>
  <si>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</si>
  <si>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</si>
  <si>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</si>
  <si>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</si>
  <si>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</si>
  <si>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</si>
  <si>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</si>
  <si>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</si>
  <si>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</si>
  <si>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</si>
  <si>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</si>
  <si>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</si>
  <si>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</si>
  <si>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</si>
  <si>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</si>
  <si>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</si>
  <si>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</si>
  <si>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</si>
  <si>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</si>
  <si>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</si>
  <si>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</si>
  <si>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</si>
  <si>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</si>
  <si>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</si>
  <si>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</si>
  <si>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</si>
  <si>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</si>
  <si>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</si>
  <si>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</si>
  <si>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</si>
  <si>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</si>
  <si>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</si>
  <si>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</si>
  <si>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</si>
  <si>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</si>
  <si>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</si>
  <si>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</si>
  <si>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</si>
  <si>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</si>
  <si>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</si>
  <si>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</si>
  <si>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</si>
  <si>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</si>
  <si>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</si>
  <si>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</si>
  <si>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</si>
  <si>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</si>
  <si>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</si>
  <si>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</si>
  <si>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</si>
  <si>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</si>
  <si>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</si>
  <si>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</si>
  <si>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</si>
  <si>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</si>
  <si>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</si>
  <si>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</si>
  <si>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</si>
  <si>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</si>
  <si>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</si>
  <si>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</si>
  <si>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</si>
  <si>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</si>
  <si>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</si>
  <si>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</si>
  <si>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</si>
  <si>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</si>
  <si>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</si>
  <si>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</si>
  <si>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</si>
  <si>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</si>
  <si>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</si>
  <si>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</si>
  <si>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</si>
  <si>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</si>
  <si>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</si>
  <si>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</si>
  <si>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</si>
  <si>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</si>
  <si>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</si>
  <si>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</si>
  <si>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</si>
  <si>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</si>
  <si>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</si>
  <si>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</si>
  <si>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</si>
  <si>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</si>
  <si>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</si>
  <si>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</si>
  <si>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</si>
  <si>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</si>
  <si>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</si>
  <si>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</si>
  <si>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</si>
  <si>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</si>
  <si>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</si>
  <si>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</si>
  <si>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</si>
  <si>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</si>
  <si>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</si>
  <si>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</si>
  <si>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</si>
  <si>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</si>
  <si>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</si>
  <si>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</si>
  <si>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</si>
  <si>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</si>
  <si>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</si>
  <si>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</si>
  <si>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</si>
  <si>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</si>
  <si>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</si>
  <si>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</si>
  <si>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</si>
  <si>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</si>
  <si>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</si>
  <si>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</si>
  <si>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</si>
  <si>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</si>
  <si>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</si>
  <si>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</si>
  <si>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</si>
  <si>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</si>
  <si>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</si>
  <si>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</si>
  <si>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</si>
  <si>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</si>
  <si>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</si>
  <si>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</si>
  <si>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</si>
  <si>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</si>
  <si>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</si>
  <si>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</si>
  <si>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</si>
  <si>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</si>
  <si>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</si>
  <si>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</si>
  <si>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</si>
  <si>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</si>
  <si>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</si>
  <si>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</si>
  <si>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</si>
  <si>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</si>
  <si>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</si>
  <si>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</si>
  <si>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</si>
  <si>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</si>
  <si>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</si>
  <si>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</si>
  <si>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</si>
  <si>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</si>
  <si>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</si>
  <si>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</si>
  <si>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</si>
  <si>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</si>
  <si>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</si>
  <si>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</si>
  <si>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</si>
  <si>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</si>
  <si>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</si>
  <si>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</si>
  <si>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</si>
  <si>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</si>
  <si>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</si>
  <si>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</si>
  <si>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</si>
  <si>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</si>
  <si>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</si>
  <si>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</si>
  <si>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</si>
  <si>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</si>
  <si>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</si>
  <si>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</si>
  <si>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</si>
  <si>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</si>
  <si>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</si>
  <si>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</si>
  <si>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</si>
  <si>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</si>
  <si>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</si>
  <si>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</si>
  <si>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</si>
  <si>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</si>
  <si>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</si>
  <si>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</si>
  <si>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</si>
  <si>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</si>
  <si>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</si>
  <si>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</si>
  <si>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</si>
  <si>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</si>
  <si>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</si>
  <si>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</si>
  <si>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</si>
  <si>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</si>
  <si>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</si>
  <si>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</si>
  <si>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</si>
  <si>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</si>
  <si>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</si>
  <si>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</si>
  <si>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</si>
  <si>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</si>
  <si>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</si>
  <si>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</si>
  <si>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</si>
  <si>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</si>
  <si>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</si>
  <si>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</si>
  <si>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</si>
  <si>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</si>
  <si>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</si>
  <si>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</si>
  <si>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</si>
  <si>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</si>
  <si>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</si>
  <si>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</si>
  <si>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</si>
  <si>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</si>
  <si>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</si>
  <si>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</si>
  <si>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</si>
  <si>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</si>
  <si>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</si>
  <si>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</si>
  <si>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</si>
  <si>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</si>
  <si>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</si>
  <si>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</si>
  <si>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</si>
  <si>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</si>
  <si>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</si>
  <si>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</si>
  <si>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</si>
  <si>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</si>
  <si>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</si>
  <si>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</si>
  <si>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</si>
  <si>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</si>
  <si>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</si>
  <si>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</si>
  <si>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</si>
  <si>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</si>
  <si>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</si>
  <si>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</si>
  <si>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</si>
  <si>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</si>
  <si>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</si>
  <si>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</si>
  <si>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</si>
  <si>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</si>
  <si>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</si>
  <si>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</si>
  <si>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</si>
  <si>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</si>
  <si>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</si>
  <si>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</si>
  <si>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</si>
  <si>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</si>
  <si>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</si>
  <si>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</si>
  <si>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</si>
  <si>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</si>
  <si>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</si>
  <si>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</si>
  <si>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</si>
  <si>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</si>
  <si>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</si>
  <si>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</si>
  <si>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</si>
  <si>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</si>
  <si>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</si>
  <si>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</si>
  <si>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</si>
  <si>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</si>
  <si>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</si>
  <si>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</si>
  <si>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</si>
  <si>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</si>
  <si>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</si>
  <si>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</si>
  <si>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</si>
  <si>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</si>
  <si>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</si>
  <si>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</si>
  <si>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</si>
  <si>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</si>
  <si>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</si>
  <si>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</si>
  <si>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</si>
  <si>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</si>
  <si>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</si>
  <si>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</si>
  <si>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</si>
  <si>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</si>
  <si>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</si>
  <si>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</si>
  <si>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</si>
  <si>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</si>
  <si>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</si>
  <si>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</si>
  <si>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</si>
  <si>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</si>
  <si>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</si>
  <si>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</si>
  <si>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</si>
  <si>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</si>
  <si>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</si>
  <si>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</si>
  <si>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</si>
  <si>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</si>
  <si>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</si>
  <si>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</si>
  <si>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</si>
  <si>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</si>
  <si>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</si>
  <si>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</si>
  <si>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</si>
  <si>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</si>
  <si>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</si>
  <si>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</si>
  <si>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</si>
  <si>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</si>
  <si>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</si>
  <si>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</si>
  <si>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</si>
  <si>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</si>
  <si>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</si>
  <si>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</si>
  <si>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</si>
  <si>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</si>
  <si>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</si>
  <si>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</si>
  <si>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</si>
  <si>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</si>
  <si>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</si>
  <si>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</si>
  <si>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</si>
  <si>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</si>
  <si>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</si>
  <si>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</si>
  <si>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</si>
  <si>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</si>
  <si>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</si>
  <si>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</si>
  <si>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</si>
  <si>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</si>
  <si>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</si>
  <si>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</si>
  <si>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</si>
  <si>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</si>
  <si>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</si>
  <si>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</si>
  <si>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</si>
  <si>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</si>
  <si>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</si>
  <si>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</si>
  <si>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</si>
  <si>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</si>
  <si>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</si>
  <si>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</si>
  <si>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</si>
  <si>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</si>
  <si>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</si>
  <si>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</si>
  <si>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</si>
  <si>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</si>
  <si>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</si>
  <si>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</si>
  <si>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</si>
  <si>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</si>
  <si>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</si>
  <si>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</si>
  <si>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</si>
  <si>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</si>
  <si>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</si>
  <si>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</si>
  <si>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</si>
  <si>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</si>
  <si>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</si>
  <si>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</si>
  <si>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</si>
  <si>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</si>
  <si>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</si>
  <si>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</si>
  <si>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</si>
  <si>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</si>
  <si>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</si>
  <si>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</si>
  <si>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</si>
  <si>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</si>
  <si>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</si>
  <si>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</si>
  <si>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</si>
  <si>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</si>
  <si>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</si>
  <si>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</si>
  <si>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</si>
  <si>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</si>
  <si>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</si>
  <si>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</si>
  <si>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</si>
  <si>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</si>
  <si>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</si>
  <si>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</si>
  <si>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</si>
  <si>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</si>
  <si>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</si>
  <si>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</si>
  <si>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</si>
  <si>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</si>
  <si>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</si>
  <si>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</si>
  <si>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</si>
  <si>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</si>
  <si>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</si>
  <si>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</si>
  <si>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</si>
  <si>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</si>
  <si>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</si>
  <si>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</si>
  <si>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</si>
  <si>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</si>
  <si>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</si>
  <si>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</si>
  <si>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</si>
  <si>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</si>
  <si>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</si>
  <si>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</si>
  <si>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</si>
  <si>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</si>
  <si>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</si>
  <si>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</si>
  <si>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</si>
  <si>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</si>
  <si>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</si>
  <si>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</si>
  <si>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</si>
  <si>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</si>
  <si>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</si>
  <si>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</si>
  <si>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</si>
  <si>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</si>
  <si>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</si>
  <si>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</si>
  <si>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</si>
  <si>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</si>
  <si>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</si>
  <si>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</si>
  <si>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</si>
  <si>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</si>
  <si>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</si>
  <si>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</si>
  <si>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</si>
  <si>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</si>
  <si>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</si>
  <si>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</si>
  <si>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</si>
  <si>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</si>
  <si>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</si>
  <si>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</si>
  <si>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</si>
  <si>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</si>
  <si>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</si>
  <si>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</si>
  <si>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</si>
  <si>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</si>
  <si>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</si>
  <si>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</si>
  <si>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</si>
  <si>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</si>
  <si>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</si>
  <si>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</si>
  <si>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</si>
  <si>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</si>
  <si>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</si>
  <si>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</si>
  <si>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</si>
  <si>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</si>
  <si>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</si>
  <si>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</si>
  <si>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</si>
  <si>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</si>
  <si>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</si>
  <si>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</si>
  <si>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</si>
  <si>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</si>
  <si>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</si>
  <si>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</si>
  <si>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</si>
  <si>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</si>
  <si>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</si>
  <si>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</si>
  <si>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</si>
  <si>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</si>
  <si>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</si>
  <si>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</si>
  <si>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</si>
  <si>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</si>
  <si>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</si>
  <si>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</si>
  <si>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</si>
  <si>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</si>
  <si>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</si>
  <si>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</si>
  <si>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</si>
  <si>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</si>
  <si>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</si>
  <si>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</si>
  <si>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</si>
  <si>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</si>
  <si>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</si>
  <si>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</si>
  <si>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</si>
  <si>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</si>
  <si>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</si>
  <si>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</si>
  <si>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</si>
  <si>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</si>
  <si>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</si>
  <si>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</si>
  <si>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</si>
  <si>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</si>
  <si>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</si>
  <si>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</si>
  <si>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</si>
  <si>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</si>
  <si>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</si>
  <si>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</si>
  <si>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</si>
  <si>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</si>
  <si>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</si>
  <si>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</si>
  <si>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</si>
  <si>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</si>
  <si>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</si>
  <si>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</si>
  <si>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</si>
  <si>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</si>
  <si>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</si>
  <si>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</si>
  <si>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</si>
  <si>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</si>
  <si>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</si>
  <si>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</si>
  <si>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</si>
  <si>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</si>
  <si>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</si>
  <si>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</si>
  <si>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</si>
  <si>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</si>
  <si>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</si>
  <si>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</si>
  <si>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</si>
  <si>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</si>
  <si>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</si>
  <si>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</si>
  <si>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</si>
  <si>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</si>
  <si>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</si>
  <si>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</si>
  <si>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</si>
  <si>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</si>
  <si>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</si>
  <si>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</si>
  <si>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</si>
  <si>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</si>
  <si>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</si>
  <si>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</si>
  <si>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</si>
  <si>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</si>
  <si>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</si>
  <si>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</si>
  <si>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</si>
  <si>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</si>
  <si>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</si>
  <si>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</si>
  <si>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</si>
  <si>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</si>
  <si>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</si>
  <si>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</si>
  <si>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</si>
  <si>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</si>
  <si>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</si>
  <si>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</si>
  <si>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</si>
  <si>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</si>
  <si>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</si>
  <si>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</si>
  <si>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</si>
  <si>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</si>
  <si>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</si>
  <si>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</si>
  <si>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</si>
  <si>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</si>
  <si>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</si>
  <si>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</si>
  <si>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</si>
  <si>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</si>
  <si>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</si>
  <si>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</si>
  <si>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</si>
  <si>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</si>
  <si>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</si>
  <si>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</si>
  <si>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</si>
  <si>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</si>
  <si>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</si>
  <si>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</si>
  <si>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</si>
  <si>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</si>
  <si>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</si>
  <si>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</si>
  <si>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</si>
  <si>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</si>
  <si>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</si>
  <si>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</si>
  <si>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</si>
  <si>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</si>
  <si>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</si>
  <si>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</si>
  <si>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</si>
  <si>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</si>
  <si>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</si>
  <si>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</si>
  <si>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</si>
  <si>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</si>
  <si>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</si>
  <si>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</si>
  <si>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</si>
  <si>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</si>
  <si>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</si>
  <si>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</si>
  <si>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</si>
  <si>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</si>
  <si>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</si>
  <si>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</si>
  <si>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</si>
  <si>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</si>
  <si>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</si>
  <si>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</si>
  <si>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</si>
  <si>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</si>
  <si>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</si>
  <si>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</si>
  <si>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</si>
  <si>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</si>
  <si>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</si>
  <si>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</si>
  <si>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</si>
  <si>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</si>
  <si>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</si>
  <si>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</si>
  <si>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</si>
  <si>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</si>
  <si>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</si>
  <si>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</si>
  <si>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</si>
  <si>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</si>
  <si>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</si>
  <si>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</si>
  <si>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</si>
  <si>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</si>
  <si>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</si>
  <si>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</si>
  <si>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</si>
  <si>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</si>
  <si>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</si>
  <si>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</si>
  <si>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</si>
  <si>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</si>
  <si>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</si>
  <si>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</si>
  <si>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</si>
  <si>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</si>
  <si>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</si>
  <si>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</si>
  <si>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</si>
  <si>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</si>
  <si>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</si>
  <si>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</si>
  <si>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</si>
  <si>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</si>
  <si>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</si>
  <si>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</si>
  <si>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</si>
  <si>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</si>
  <si>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</si>
  <si>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</si>
  <si>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</si>
  <si>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</si>
  <si>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</si>
  <si>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</si>
  <si>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</si>
  <si>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</si>
  <si>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</si>
  <si>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</si>
  <si>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</si>
  <si>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</si>
  <si>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</si>
  <si>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</si>
  <si>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</si>
  <si>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</si>
  <si>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</si>
  <si>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</si>
  <si>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</si>
  <si>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</si>
  <si>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</si>
  <si>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</si>
  <si>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</si>
  <si>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</si>
  <si>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</si>
  <si>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</si>
  <si>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</si>
  <si>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</si>
  <si>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</si>
  <si>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</si>
  <si>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</si>
  <si>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</si>
  <si>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</si>
  <si>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</si>
  <si>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</si>
  <si>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</si>
  <si>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</si>
  <si>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</si>
  <si>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</si>
  <si>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</si>
  <si>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</si>
  <si>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</si>
  <si>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</si>
  <si>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</si>
  <si>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</si>
  <si>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</si>
  <si>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</si>
  <si>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</si>
  <si>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</si>
  <si>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</si>
  <si>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</si>
  <si>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</si>
  <si>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</si>
  <si>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</si>
  <si>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</si>
  <si>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</si>
  <si>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</si>
  <si>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</si>
  <si>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</si>
  <si>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</si>
  <si>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</si>
  <si>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</si>
  <si>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</si>
  <si>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</si>
  <si>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</si>
  <si>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</si>
  <si>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</si>
  <si>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</si>
  <si>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</si>
  <si>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</si>
  <si>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</si>
  <si>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</si>
  <si>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</si>
  <si>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</si>
  <si>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</si>
  <si>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</si>
  <si>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</si>
  <si>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</si>
  <si>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</si>
  <si>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</si>
  <si>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</si>
  <si>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</si>
  <si>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</si>
  <si>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</si>
  <si>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</si>
  <si>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</si>
  <si>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</si>
  <si>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</si>
  <si>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</si>
  <si>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</si>
  <si>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</si>
  <si>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</si>
  <si>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</si>
  <si>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</si>
  <si>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</si>
  <si>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</si>
  <si>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</si>
  <si>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</si>
  <si>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</si>
  <si>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</si>
  <si>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</si>
  <si>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</si>
  <si>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</si>
  <si>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</si>
  <si>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</si>
  <si>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</si>
  <si>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</si>
  <si>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</si>
  <si>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</si>
  <si>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</si>
  <si>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</si>
  <si>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</si>
  <si>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</si>
  <si>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</si>
  <si>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</si>
  <si>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</si>
  <si>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</si>
  <si>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</si>
  <si>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</si>
  <si>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</si>
  <si>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</si>
  <si>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</si>
  <si>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</si>
  <si>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</si>
  <si>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</si>
  <si>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</si>
  <si>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</si>
  <si>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</si>
  <si>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</si>
  <si>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</si>
  <si>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</si>
  <si>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</si>
  <si>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</si>
  <si>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</si>
  <si>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</si>
  <si>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</si>
  <si>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</si>
  <si>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</si>
  <si>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</si>
  <si>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</si>
  <si>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</si>
  <si>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</si>
  <si>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</si>
  <si>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</si>
  <si>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</si>
  <si>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</si>
  <si>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</si>
  <si>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</si>
  <si>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</si>
  <si>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</si>
  <si>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</si>
  <si>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</si>
  <si>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</si>
  <si>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</si>
  <si>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</si>
  <si>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</si>
  <si>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</si>
  <si>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</si>
  <si>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</si>
  <si>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</si>
  <si>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</si>
  <si>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</si>
  <si>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</si>
  <si>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</si>
  <si>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</si>
  <si>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</si>
  <si>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</si>
  <si>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</si>
  <si>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</si>
  <si>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</si>
  <si>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</si>
  <si>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</si>
  <si>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</si>
  <si>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</si>
  <si>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</si>
  <si>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</si>
  <si>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</si>
  <si>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</si>
  <si>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</si>
  <si>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</si>
  <si>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</si>
  <si>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</si>
  <si>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</si>
  <si>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</si>
  <si>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</si>
  <si>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</si>
  <si>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</si>
  <si>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</si>
  <si>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</si>
  <si>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</si>
  <si>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</si>
  <si>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</si>
  <si>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</si>
  <si>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</si>
  <si>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</si>
  <si>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</si>
  <si>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</si>
  <si>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</si>
  <si>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</si>
  <si>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</si>
  <si>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</si>
  <si>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</si>
  <si>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</si>
  <si>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</si>
  <si>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</si>
  <si>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</si>
  <si>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</si>
  <si>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</si>
  <si>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</si>
  <si>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</si>
  <si>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</si>
  <si>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</si>
  <si>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</si>
  <si>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</si>
  <si>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</si>
  <si>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</si>
  <si>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</si>
  <si>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</si>
  <si>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</si>
  <si>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</si>
  <si>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</si>
  <si>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</si>
  <si>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</si>
  <si>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</si>
  <si>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</si>
  <si>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</si>
  <si>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</si>
  <si>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</si>
  <si>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</si>
  <si>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</si>
  <si>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</si>
  <si>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</si>
  <si>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</si>
  <si>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</si>
  <si>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</si>
  <si>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</si>
  <si>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</si>
  <si>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</si>
  <si>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</si>
  <si>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</si>
  <si>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</si>
  <si>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</si>
  <si>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</si>
  <si>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</si>
  <si>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</si>
  <si>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</si>
  <si>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</si>
  <si>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</si>
  <si>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</si>
  <si>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</si>
  <si>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</si>
  <si>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</si>
  <si>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</si>
  <si>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</si>
  <si>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</si>
  <si>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</si>
  <si>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</si>
  <si>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</si>
  <si>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</si>
  <si>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</si>
  <si>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</si>
  <si>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</si>
  <si>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</si>
  <si>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</si>
  <si>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</si>
  <si>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</si>
  <si>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</si>
  <si>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</si>
  <si>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</si>
  <si>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</si>
  <si>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</si>
  <si>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</si>
  <si>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</si>
  <si>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</si>
  <si>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</si>
  <si>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</si>
  <si>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</si>
  <si>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</si>
  <si>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</si>
  <si>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</si>
  <si>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</si>
  <si>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</si>
  <si>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</si>
  <si>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</si>
  <si>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</si>
  <si>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</si>
  <si>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</si>
  <si>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</si>
  <si>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</si>
  <si>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</si>
  <si>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</si>
  <si>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</si>
  <si>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</si>
  <si>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</si>
  <si>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</si>
  <si>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</si>
  <si>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</si>
  <si>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</si>
  <si>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</si>
  <si>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</si>
  <si>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</si>
  <si>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</si>
  <si>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</si>
  <si>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</si>
  <si>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</si>
  <si>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</si>
  <si>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</si>
  <si>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</si>
  <si>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</si>
  <si>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</si>
  <si>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</si>
  <si>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</si>
  <si>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</si>
  <si>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</si>
  <si>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</si>
  <si>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</si>
  <si>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</si>
  <si>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</si>
  <si>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</si>
  <si>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</si>
  <si>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</si>
  <si>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</si>
  <si>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</si>
  <si>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</si>
  <si>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</si>
  <si>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</si>
  <si>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</si>
  <si>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</si>
  <si>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</si>
  <si>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</si>
  <si>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</si>
  <si>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</si>
  <si>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</si>
  <si>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</si>
  <si>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</si>
  <si>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</si>
  <si>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</si>
  <si>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</si>
  <si>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</si>
  <si>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</si>
  <si>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</si>
  <si>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</si>
  <si>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</si>
  <si>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</si>
  <si>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</si>
  <si>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</si>
  <si>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</si>
  <si>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</si>
  <si>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</si>
  <si>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</si>
  <si>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</si>
  <si>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</si>
  <si>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</si>
  <si>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</si>
  <si>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</si>
  <si>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</si>
  <si>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</si>
  <si>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</si>
  <si>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</si>
  <si>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</si>
  <si>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</si>
  <si>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</si>
  <si>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</si>
  <si>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</si>
  <si>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</si>
  <si>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</si>
  <si>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</si>
  <si>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</si>
  <si>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</si>
  <si>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</si>
  <si>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</si>
  <si>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</si>
  <si>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</si>
  <si>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</si>
  <si>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</si>
  <si>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</si>
  <si>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</si>
  <si>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</si>
  <si>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</si>
  <si>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</si>
  <si>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</si>
  <si>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</si>
  <si>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</si>
  <si>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</si>
  <si>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</si>
  <si>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</si>
  <si>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</si>
  <si>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</si>
  <si>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</si>
  <si>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</si>
  <si>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</si>
  <si>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</si>
  <si>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</si>
  <si>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</si>
  <si>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</si>
  <si>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</si>
  <si>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</si>
  <si>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</si>
  <si>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</si>
  <si>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</si>
  <si>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</si>
  <si>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</si>
  <si>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</si>
  <si>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</si>
  <si>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</si>
  <si>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</si>
  <si>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</si>
  <si>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</si>
  <si>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</si>
  <si>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</si>
  <si>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</si>
  <si>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</si>
  <si>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</si>
  <si>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</si>
  <si>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</si>
  <si>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</si>
  <si>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</si>
  <si>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</si>
  <si>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</si>
  <si>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</si>
  <si>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</si>
  <si>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</si>
  <si>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</si>
  <si>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</si>
  <si>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</si>
  <si>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</si>
  <si>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</si>
  <si>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</si>
  <si>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</si>
  <si>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</si>
  <si>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</si>
  <si>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</si>
  <si>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</si>
  <si>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</si>
  <si>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</si>
  <si>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</si>
  <si>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</si>
  <si>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</si>
  <si>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</si>
  <si>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</si>
  <si>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</si>
  <si>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</si>
  <si>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</si>
  <si>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</si>
  <si>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</si>
  <si>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</si>
  <si>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</si>
  <si>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</si>
  <si>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</si>
  <si>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</si>
  <si>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</si>
  <si>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</si>
  <si>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</si>
  <si>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</si>
  <si>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</si>
  <si>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</si>
  <si>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</si>
  <si>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</si>
  <si>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</si>
  <si>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</si>
  <si>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</si>
  <si>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</si>
  <si>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</si>
  <si>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</si>
  <si>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</si>
  <si>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</si>
  <si>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</si>
  <si>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</si>
  <si>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</si>
  <si>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</si>
  <si>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</si>
  <si>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</si>
  <si>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</si>
  <si>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</si>
  <si>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</si>
  <si>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</si>
  <si>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</si>
  <si>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</si>
  <si>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</si>
  <si>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</si>
  <si>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</si>
  <si>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</si>
  <si>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</si>
  <si>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</si>
  <si>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</si>
  <si>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</si>
  <si>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</si>
  <si>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</si>
  <si>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</si>
  <si>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</si>
  <si>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</si>
  <si>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</si>
  <si>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</si>
  <si>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</si>
  <si>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</si>
  <si>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</si>
  <si>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</si>
  <si>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</si>
  <si>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</si>
  <si>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</si>
  <si>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</si>
  <si>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</si>
  <si>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</si>
  <si>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</si>
  <si>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</si>
  <si>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</si>
  <si>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</si>
  <si>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</si>
  <si>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</si>
  <si>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</si>
  <si>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</si>
  <si>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</si>
  <si>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</si>
  <si>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</si>
  <si>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</si>
  <si>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</si>
  <si>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</si>
  <si>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</si>
  <si>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</si>
  <si>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</si>
  <si>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</si>
  <si>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</si>
  <si>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</si>
  <si>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</si>
  <si>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</si>
  <si>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</si>
  <si>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</si>
  <si>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</si>
  <si>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</si>
  <si>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</si>
  <si>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</si>
  <si>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</si>
  <si>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</si>
  <si>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</si>
  <si>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</si>
  <si>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</si>
  <si>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</si>
  <si>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</si>
  <si>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</si>
  <si>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</si>
  <si>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</si>
  <si>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</si>
  <si>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</si>
  <si>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</si>
  <si>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</si>
  <si>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</si>
  <si>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</si>
  <si>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</si>
  <si>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</si>
  <si>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</si>
  <si>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</si>
  <si>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</si>
  <si>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</si>
  <si>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</si>
  <si>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</si>
  <si>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</si>
  <si>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</si>
  <si>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</si>
  <si>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</si>
  <si>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</si>
  <si>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</si>
  <si>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</si>
  <si>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</si>
  <si>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</si>
  <si>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</si>
  <si>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</si>
  <si>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</si>
  <si>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</si>
  <si>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</si>
  <si>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</si>
  <si>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</si>
  <si>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</si>
  <si>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</si>
  <si>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</si>
  <si>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</si>
  <si>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</si>
  <si>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</si>
  <si>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</si>
  <si>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</si>
  <si>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</si>
  <si>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</si>
  <si>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</si>
  <si>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</si>
  <si>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</si>
  <si>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</si>
  <si>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</si>
  <si>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</si>
  <si>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</si>
  <si>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</si>
  <si>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</si>
  <si>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</si>
  <si>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</si>
  <si>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</si>
  <si>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</si>
  <si>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</si>
  <si>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</si>
  <si>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</si>
  <si>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</si>
  <si>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</si>
  <si>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</si>
  <si>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</si>
  <si>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</si>
  <si>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</si>
  <si>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</si>
  <si>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</si>
  <si>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</si>
  <si>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</si>
  <si>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</si>
  <si>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</si>
  <si>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</si>
  <si>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</si>
  <si>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</si>
  <si>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</si>
  <si>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</si>
  <si>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</si>
  <si>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</si>
  <si>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</si>
  <si>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</si>
  <si>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</si>
  <si>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</si>
  <si>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</si>
  <si>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</si>
  <si>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</si>
  <si>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</si>
  <si>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</si>
  <si>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</si>
  <si>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</si>
  <si>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</si>
  <si>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</si>
  <si>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</si>
  <si>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</si>
  <si>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</si>
  <si>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</si>
  <si>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</si>
  <si>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</si>
  <si>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</si>
  <si>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</si>
  <si>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</si>
  <si>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</si>
  <si>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</si>
  <si>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</si>
  <si>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</si>
  <si>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</si>
  <si>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</si>
  <si>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</si>
  <si>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</si>
  <si>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</si>
  <si>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</si>
  <si>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</si>
  <si>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</si>
  <si>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</si>
  <si>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</si>
  <si>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</si>
  <si>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</si>
  <si>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</si>
  <si>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</si>
  <si>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</si>
  <si>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</si>
  <si>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</si>
  <si>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</si>
  <si>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</si>
  <si>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</si>
  <si>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</si>
  <si>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</si>
  <si>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</si>
  <si>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</si>
  <si>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</si>
  <si>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</si>
  <si>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</si>
  <si>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</si>
  <si>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</si>
  <si>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</si>
  <si>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</si>
  <si>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</si>
  <si>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</si>
  <si>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</si>
  <si>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</si>
  <si>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</si>
  <si>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</si>
  <si>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</si>
  <si>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</si>
  <si>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</si>
  <si>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</si>
  <si>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</si>
  <si>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</si>
  <si>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</si>
  <si>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</si>
  <si>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</si>
  <si>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</si>
  <si>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</si>
  <si>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</si>
  <si>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</si>
  <si>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</si>
  <si>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</si>
  <si>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</si>
  <si>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</si>
  <si>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</si>
  <si>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</si>
  <si>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</si>
  <si>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</si>
  <si>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</si>
  <si>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</si>
  <si>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</si>
  <si>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</si>
  <si>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</si>
  <si>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</si>
  <si>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</si>
  <si>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</si>
  <si>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</si>
  <si>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</si>
  <si>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</si>
  <si>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</si>
  <si>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</si>
  <si>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</si>
  <si>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</si>
  <si>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</si>
  <si>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</si>
  <si>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</si>
  <si>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</si>
  <si>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</si>
  <si>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</si>
  <si>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</si>
  <si>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</si>
  <si>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</si>
  <si>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</si>
  <si>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</si>
  <si>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</si>
  <si>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</si>
  <si>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</si>
  <si>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</si>
  <si>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</si>
  <si>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</si>
  <si>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</si>
  <si>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</si>
  <si>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</si>
  <si>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</si>
  <si>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</si>
  <si>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</si>
  <si>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</si>
  <si>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</si>
  <si>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</si>
  <si>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</si>
  <si>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</si>
  <si>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</si>
  <si>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</si>
  <si>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</si>
  <si>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</si>
  <si>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</si>
  <si>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</si>
  <si>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</si>
  <si>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</si>
  <si>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</si>
  <si>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</si>
  <si>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</si>
  <si>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</si>
  <si>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</si>
  <si>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</si>
  <si>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</si>
  <si>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</si>
  <si>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</si>
  <si>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</si>
  <si>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</si>
  <si>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</si>
  <si>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</si>
  <si>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</si>
  <si>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</si>
  <si>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</si>
  <si>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</si>
  <si>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</si>
  <si>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</si>
  <si>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</si>
  <si>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</si>
  <si>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</si>
  <si>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</si>
  <si>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</si>
  <si>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</si>
  <si>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</si>
  <si>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</si>
  <si>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</si>
  <si>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</si>
  <si>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</si>
  <si>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</si>
  <si>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</si>
  <si>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</si>
  <si>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</si>
  <si>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</si>
  <si>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</si>
  <si>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</si>
  <si>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</si>
  <si>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</si>
  <si>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</si>
  <si>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</si>
  <si>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</si>
  <si>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</si>
  <si>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</si>
  <si>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</si>
  <si>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</si>
  <si>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</si>
  <si>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</si>
  <si>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</si>
  <si>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</si>
  <si>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</si>
  <si>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</si>
  <si>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</si>
  <si>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</si>
  <si>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</si>
  <si>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</si>
  <si>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</si>
  <si>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</si>
  <si>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</si>
  <si>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</si>
  <si>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</si>
  <si>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</si>
  <si>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</si>
  <si>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</si>
  <si>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</si>
  <si>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</si>
  <si>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</si>
  <si>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</si>
  <si>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</si>
  <si>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</si>
  <si>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</si>
  <si>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</si>
  <si>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</si>
  <si>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</si>
  <si>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</si>
  <si>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</si>
  <si>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</si>
  <si>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</si>
  <si>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</si>
  <si>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</si>
  <si>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</si>
  <si>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</si>
  <si>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</si>
  <si>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</si>
  <si>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</si>
  <si>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</si>
  <si>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</si>
  <si>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</si>
  <si>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</si>
  <si>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</si>
  <si>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</si>
  <si>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</si>
  <si>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</si>
  <si>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</si>
  <si>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</si>
  <si>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</si>
  <si>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</si>
  <si>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</si>
  <si>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</si>
  <si>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</si>
  <si>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</si>
  <si>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</si>
  <si>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</si>
  <si>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</si>
  <si>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</si>
  <si>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</si>
  <si>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</si>
  <si>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</si>
  <si>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</si>
  <si>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</si>
  <si>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</si>
  <si>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</si>
  <si>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</si>
  <si>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</si>
  <si>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</si>
  <si>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</si>
  <si>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</si>
  <si>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</si>
  <si>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</si>
  <si>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</si>
  <si>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</si>
  <si>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</si>
  <si>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</si>
  <si>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</si>
  <si>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</si>
  <si>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</si>
  <si>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</si>
  <si>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</si>
  <si>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</si>
  <si>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</si>
  <si>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</si>
  <si>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</si>
  <si>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</si>
  <si>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</si>
  <si>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</si>
  <si>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</si>
  <si>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</si>
  <si>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</si>
  <si>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</si>
  <si>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</si>
  <si>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</si>
  <si>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</si>
  <si>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</si>
  <si>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</si>
  <si>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</si>
  <si>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</si>
  <si>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</si>
  <si>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</si>
  <si>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</si>
  <si>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</si>
  <si>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</si>
  <si>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</si>
  <si>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</si>
  <si>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</si>
  <si>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</si>
  <si>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</si>
  <si>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</si>
  <si>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</si>
  <si>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</si>
  <si>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</si>
  <si>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</si>
  <si>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</si>
  <si>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</si>
  <si>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</si>
  <si>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</si>
  <si>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</si>
  <si>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</si>
  <si>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</si>
  <si>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</si>
  <si>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</si>
  <si>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</si>
  <si>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</si>
  <si>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</si>
  <si>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</si>
  <si>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</si>
  <si>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</si>
  <si>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</si>
  <si>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</si>
  <si>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</si>
  <si>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</si>
  <si>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</si>
  <si>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</si>
  <si>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</si>
  <si>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</si>
  <si>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</si>
  <si>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</si>
  <si>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</si>
  <si>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</si>
  <si>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</si>
  <si>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</si>
  <si>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</si>
  <si>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</si>
  <si>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</si>
  <si>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</si>
  <si>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</si>
  <si>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</si>
  <si>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</si>
  <si>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</si>
  <si>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</si>
  <si>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</si>
  <si>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</si>
  <si>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</si>
  <si>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</si>
  <si>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</si>
  <si>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</si>
  <si>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</si>
  <si>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</si>
  <si>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</si>
  <si>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</si>
  <si>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</si>
  <si>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</si>
  <si>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</si>
  <si>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</si>
  <si>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</si>
  <si>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</si>
  <si>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</si>
  <si>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</si>
  <si>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</si>
  <si>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</si>
  <si>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</si>
  <si>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</si>
  <si>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</si>
  <si>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</si>
  <si>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</si>
  <si>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</si>
  <si>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</si>
  <si>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</si>
  <si>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</si>
  <si>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</si>
  <si>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</si>
  <si>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</si>
  <si>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</si>
  <si>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</si>
  <si>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</si>
  <si>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</si>
  <si>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</si>
  <si>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</si>
  <si>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</si>
  <si>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</si>
  <si>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</si>
  <si>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</si>
  <si>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</si>
  <si>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</si>
  <si>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</si>
  <si>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</si>
  <si>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</si>
  <si>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</si>
  <si>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</si>
  <si>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</si>
  <si>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</si>
  <si>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</si>
  <si>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</si>
  <si>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</si>
  <si>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</si>
  <si>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</si>
  <si>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</si>
  <si>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</si>
  <si>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</si>
  <si>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</si>
  <si>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</si>
  <si>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</si>
  <si>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</si>
  <si>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</si>
  <si>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</si>
  <si>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</si>
  <si>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</si>
  <si>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</si>
  <si>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</si>
  <si>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</si>
  <si>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</si>
  <si>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</si>
  <si>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</si>
  <si>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</si>
  <si>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</si>
  <si>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</si>
  <si>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</si>
  <si>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</si>
  <si>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</si>
  <si>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</si>
  <si>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</si>
  <si>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</si>
  <si>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</si>
  <si>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</si>
  <si>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</si>
  <si>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</si>
  <si>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</si>
  <si>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</si>
  <si>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</si>
  <si>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</si>
  <si>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</si>
  <si>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</si>
  <si>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</si>
  <si>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</si>
  <si>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</si>
  <si>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</si>
  <si>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</si>
  <si>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</si>
  <si>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</si>
  <si>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</si>
  <si>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</si>
  <si>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</si>
  <si>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</si>
  <si>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</si>
  <si>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</si>
  <si>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</si>
  <si>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</si>
  <si>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</si>
  <si>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</si>
  <si>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</si>
  <si>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</si>
  <si>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</si>
  <si>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</si>
  <si>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</si>
  <si>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</si>
  <si>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</si>
  <si>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</si>
  <si>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</si>
  <si>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</si>
  <si>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</si>
  <si>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</si>
  <si>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</si>
  <si>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</si>
  <si>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</si>
  <si>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</si>
  <si>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</si>
  <si>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</si>
  <si>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</si>
  <si>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</si>
  <si>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</si>
  <si>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</si>
  <si>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</si>
  <si>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</si>
  <si>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</si>
  <si>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</si>
  <si>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</si>
  <si>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</si>
  <si>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</si>
  <si>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</si>
  <si>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</si>
  <si>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</si>
  <si>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</si>
  <si>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</si>
  <si>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</si>
  <si>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</si>
  <si>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</si>
  <si>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</si>
  <si>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</si>
  <si>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</si>
  <si>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</si>
  <si>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</si>
  <si>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</si>
  <si>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</si>
  <si>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</si>
  <si>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</si>
  <si>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</si>
  <si>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</si>
  <si>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</si>
  <si>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</si>
  <si>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</si>
  <si>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</si>
  <si>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</si>
  <si>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</si>
  <si>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</si>
  <si>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</si>
  <si>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</si>
  <si>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</si>
  <si>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</si>
  <si>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</si>
  <si>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</si>
  <si>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</si>
  <si>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</si>
  <si>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</si>
  <si>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</si>
  <si>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</si>
  <si>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</si>
  <si>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</si>
  <si>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</si>
  <si>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</si>
  <si>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</si>
  <si>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</si>
  <si>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</si>
  <si>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</si>
  <si>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</si>
  <si>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</si>
  <si>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</si>
  <si>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</si>
  <si>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</si>
  <si>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</si>
  <si>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</si>
  <si>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</si>
  <si>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</si>
  <si>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</si>
  <si>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</si>
  <si>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</si>
  <si>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</si>
  <si>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</si>
  <si>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</si>
  <si>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</si>
  <si>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</si>
  <si>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</si>
  <si>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</si>
  <si>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</si>
  <si>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</si>
  <si>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</si>
  <si>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</si>
  <si>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</si>
  <si>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</si>
  <si>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</si>
  <si>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</si>
  <si>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</si>
  <si>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</si>
  <si>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</si>
  <si>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</si>
  <si>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</si>
  <si>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</si>
  <si>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</si>
  <si>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</si>
  <si>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</si>
  <si>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</si>
  <si>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</si>
  <si>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</si>
  <si>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</si>
  <si>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</si>
  <si>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</si>
  <si>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</si>
  <si>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</si>
  <si>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</si>
  <si>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</si>
  <si>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</si>
  <si>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</si>
  <si>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</si>
  <si>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</si>
  <si>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</si>
  <si>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</si>
  <si>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</si>
  <si>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</si>
  <si>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</si>
  <si>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</si>
  <si>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</si>
  <si>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</si>
  <si>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</si>
  <si>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</si>
  <si>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</si>
  <si>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</si>
  <si>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</si>
  <si>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</si>
  <si>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</si>
  <si>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</si>
  <si>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</si>
  <si>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</si>
  <si>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</si>
  <si>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</si>
  <si>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</si>
  <si>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</si>
  <si>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</si>
  <si>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</si>
  <si>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</si>
  <si>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</si>
  <si>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</si>
  <si>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</si>
  <si>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</si>
  <si>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</si>
  <si>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</si>
  <si>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</si>
  <si>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</si>
  <si>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</si>
  <si>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</si>
  <si>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</si>
  <si>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</si>
  <si>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</si>
  <si>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</si>
  <si>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</si>
  <si>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</si>
  <si>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</si>
  <si>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</si>
  <si>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</si>
  <si>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</si>
  <si>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</si>
  <si>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</si>
  <si>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</si>
  <si>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</si>
  <si>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</si>
  <si>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</si>
  <si>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</si>
  <si>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</si>
  <si>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</si>
  <si>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</si>
  <si>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</si>
  <si>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</si>
  <si>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</si>
  <si>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</si>
  <si>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</si>
  <si>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</si>
  <si>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</si>
  <si>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</si>
  <si>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</si>
  <si>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</si>
  <si>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</si>
  <si>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</si>
  <si>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</si>
  <si>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</si>
  <si>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</si>
  <si>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</si>
  <si>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</si>
  <si>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</si>
  <si>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</si>
  <si>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</si>
  <si>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</si>
  <si>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</si>
  <si>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</si>
  <si>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</si>
  <si>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</si>
  <si>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</si>
  <si>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</si>
  <si>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</si>
  <si>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</si>
  <si>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</si>
  <si>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</si>
  <si>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</si>
  <si>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</si>
  <si>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</si>
  <si>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</si>
  <si>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</si>
  <si>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</si>
  <si>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</si>
  <si>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</si>
  <si>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</si>
  <si>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</si>
  <si>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</si>
  <si>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</si>
  <si>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</si>
  <si>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</si>
  <si>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</si>
  <si>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</si>
  <si>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</si>
  <si>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</si>
  <si>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</si>
  <si>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</si>
  <si>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</si>
  <si>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</si>
  <si>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</si>
  <si>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</si>
  <si>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</si>
  <si>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</si>
  <si>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</si>
  <si>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</si>
  <si>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</si>
  <si>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</si>
  <si>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</si>
  <si>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</si>
  <si>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</si>
  <si>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</si>
  <si>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</si>
  <si>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</si>
  <si>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</si>
  <si>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</si>
  <si>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</si>
  <si>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</si>
  <si>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</si>
  <si>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</si>
  <si>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</si>
  <si>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</si>
  <si>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</si>
  <si>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</si>
  <si>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</si>
  <si>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</si>
  <si>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</si>
  <si>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</si>
  <si>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</si>
  <si>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</si>
  <si>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</si>
  <si>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</si>
  <si>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</si>
  <si>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</si>
  <si>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</si>
  <si>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</si>
  <si>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</si>
  <si>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</si>
  <si>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</si>
  <si>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</si>
  <si>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</si>
  <si>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</si>
  <si>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</si>
  <si>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</si>
  <si>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</si>
  <si>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</si>
  <si>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</si>
  <si>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</si>
  <si>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</si>
  <si>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</si>
  <si>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</si>
  <si>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</si>
  <si>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</si>
  <si>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</si>
  <si>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</si>
  <si>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</si>
  <si>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</si>
  <si>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</si>
  <si>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</si>
  <si>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</si>
  <si>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</si>
  <si>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</si>
  <si>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</si>
  <si>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</si>
  <si>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</si>
  <si>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</si>
  <si>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</si>
  <si>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</si>
  <si>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</si>
  <si>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</si>
  <si>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</si>
  <si>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</si>
  <si>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</si>
  <si>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</si>
  <si>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</si>
  <si>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</si>
  <si>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</si>
  <si>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</si>
  <si>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</si>
  <si>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</si>
  <si>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</si>
  <si>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</si>
  <si>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</si>
  <si>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</si>
  <si>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</si>
  <si>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</si>
  <si>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</si>
  <si>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</si>
  <si>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</si>
  <si>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</si>
  <si>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</si>
  <si>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</si>
  <si>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</si>
  <si>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</si>
  <si>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</si>
  <si>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</si>
  <si>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</si>
  <si>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</si>
  <si>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</si>
  <si>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</si>
  <si>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</si>
  <si>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</si>
  <si>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</si>
  <si>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</si>
  <si>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</si>
  <si>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</si>
  <si>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</si>
  <si>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</si>
  <si>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</si>
  <si>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</si>
  <si>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</si>
  <si>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</si>
  <si>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</si>
  <si>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</si>
  <si>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</si>
  <si>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</si>
  <si>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</si>
  <si>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</si>
  <si>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</si>
  <si>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</si>
  <si>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</si>
  <si>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</si>
  <si>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</si>
  <si>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</si>
  <si>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</si>
  <si>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</si>
  <si>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</si>
  <si>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</si>
  <si>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</si>
  <si>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</si>
  <si>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</si>
  <si>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</si>
  <si>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</si>
  <si>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</si>
  <si>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</si>
  <si>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</si>
  <si>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</si>
  <si>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</si>
  <si>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</si>
  <si>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</si>
  <si>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</si>
  <si>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</si>
  <si>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</si>
  <si>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</si>
  <si>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</si>
  <si>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</si>
  <si>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</si>
  <si>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</si>
  <si>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</si>
  <si>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</si>
  <si>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</si>
  <si>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</si>
  <si>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</si>
  <si>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</si>
  <si>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</si>
  <si>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</si>
  <si>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</si>
  <si>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</si>
  <si>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</si>
  <si>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</si>
  <si>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</si>
  <si>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</si>
  <si>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</si>
  <si>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</si>
  <si>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</si>
  <si>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</si>
  <si>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</si>
  <si>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</si>
  <si>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</si>
  <si>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</si>
  <si>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</si>
  <si>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</si>
  <si>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</si>
  <si>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</si>
  <si>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</si>
  <si>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</si>
  <si>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</si>
  <si>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</si>
  <si>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</si>
  <si>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</si>
  <si>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</si>
  <si>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</si>
  <si>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</si>
  <si>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</si>
  <si>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</si>
  <si>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</si>
  <si>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</si>
  <si>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</si>
  <si>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</si>
  <si>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</si>
  <si>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</si>
  <si>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</si>
  <si>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</si>
  <si>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</si>
  <si>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</si>
  <si>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</si>
  <si>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</si>
  <si>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</si>
  <si>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</si>
  <si>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</si>
  <si>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</si>
  <si>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</si>
  <si>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</si>
  <si>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</si>
  <si>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</si>
  <si>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</si>
  <si>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</si>
  <si>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</si>
  <si>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</si>
  <si>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</si>
  <si>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</si>
  <si>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</si>
  <si>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</si>
  <si>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</si>
  <si>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</si>
  <si>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</si>
  <si>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</si>
  <si>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</si>
  <si>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</si>
  <si>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</si>
  <si>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</si>
  <si>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</si>
  <si>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</si>
  <si>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</si>
  <si>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</si>
  <si>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</si>
  <si>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</si>
  <si>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</si>
  <si>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</si>
  <si>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</si>
  <si>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</si>
  <si>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</si>
  <si>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</si>
  <si>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</si>
  <si>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</si>
  <si>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</si>
  <si>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</si>
  <si>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</si>
  <si>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</si>
  <si>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</si>
  <si>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</si>
  <si>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</si>
  <si>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</si>
  <si>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</si>
  <si>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</si>
  <si>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</si>
  <si>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</si>
  <si>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</si>
  <si>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</si>
  <si>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</si>
  <si>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</si>
  <si>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</si>
  <si>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</si>
  <si>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</si>
  <si>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</si>
  <si>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</si>
  <si>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</si>
  <si>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</si>
  <si>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</si>
  <si>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</si>
  <si>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</si>
  <si>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</si>
  <si>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</si>
  <si>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</si>
  <si>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</si>
  <si>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</si>
  <si>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</si>
  <si>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</si>
  <si>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</si>
  <si>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</si>
  <si>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</si>
  <si>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</si>
  <si>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</si>
  <si>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</si>
  <si>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</si>
  <si>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</si>
  <si>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</si>
  <si>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</si>
  <si>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</si>
  <si>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</si>
  <si>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</si>
  <si>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</si>
  <si>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</si>
  <si>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</si>
  <si>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</si>
  <si>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</si>
  <si>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</si>
  <si>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</si>
  <si>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</si>
  <si>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</si>
  <si>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</si>
  <si>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</si>
  <si>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</si>
  <si>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</si>
  <si>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</si>
  <si>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</si>
  <si>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</si>
  <si>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</si>
  <si>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</si>
  <si>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</si>
  <si>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</si>
  <si>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</si>
  <si>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</si>
  <si>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</si>
  <si>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</si>
  <si>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</si>
  <si>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</si>
  <si>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</si>
  <si>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</si>
  <si>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</si>
  <si>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</si>
  <si>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</si>
  <si>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</si>
  <si>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</si>
  <si>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</si>
  <si>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</si>
  <si>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</si>
  <si>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</si>
  <si>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</si>
  <si>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</si>
  <si>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</si>
  <si>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</si>
  <si>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</si>
  <si>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</si>
  <si>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</si>
  <si>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</si>
  <si>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</si>
  <si>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</si>
  <si>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</si>
  <si>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</si>
  <si>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</si>
  <si>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</si>
  <si>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</si>
  <si>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</si>
  <si>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</si>
  <si>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</si>
  <si>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</si>
  <si>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</si>
  <si>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</si>
  <si>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</si>
  <si>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</si>
  <si>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</si>
  <si>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</si>
  <si>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</si>
  <si>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</si>
  <si>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</si>
  <si>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</si>
  <si>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</si>
  <si>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</si>
  <si>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</si>
  <si>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</si>
  <si>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</si>
  <si>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</si>
  <si>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</si>
  <si>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</si>
  <si>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</si>
  <si>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</si>
  <si>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</si>
  <si>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</si>
  <si>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</si>
  <si>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</si>
  <si>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</si>
  <si>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</si>
  <si>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</si>
  <si>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</si>
  <si>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</si>
  <si>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</si>
  <si>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</si>
  <si>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</si>
  <si>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</si>
  <si>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</si>
  <si>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</si>
  <si>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</si>
  <si>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</si>
  <si>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</si>
  <si>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</si>
  <si>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</si>
  <si>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</si>
  <si>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</si>
  <si>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</si>
  <si>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</si>
  <si>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</si>
  <si>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</si>
  <si>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</si>
  <si>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</si>
  <si>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</si>
  <si>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</si>
  <si>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</si>
  <si>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</si>
  <si>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</si>
  <si>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</si>
  <si>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</si>
  <si>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</si>
  <si>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</si>
  <si>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</si>
  <si>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</si>
  <si>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</si>
  <si>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</si>
  <si>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</si>
  <si>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</si>
  <si>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</si>
  <si>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</si>
  <si>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</si>
  <si>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</si>
  <si>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</si>
  <si>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</si>
  <si>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</si>
  <si>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</si>
  <si>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</si>
  <si>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</si>
  <si>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</si>
  <si>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</si>
  <si>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</si>
  <si>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</si>
  <si>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</si>
  <si>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</si>
  <si>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</si>
  <si>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</si>
  <si>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</si>
  <si>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</si>
  <si>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</si>
  <si>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</si>
  <si>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</si>
  <si>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</si>
  <si>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</si>
  <si>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</si>
  <si>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</si>
  <si>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</si>
  <si>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</si>
  <si>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</si>
  <si>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</si>
  <si>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</si>
  <si>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</si>
  <si>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</si>
  <si>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</si>
  <si>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</si>
  <si>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</si>
  <si>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</si>
  <si>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</si>
  <si>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</si>
  <si>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</si>
  <si>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</si>
  <si>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</si>
  <si>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</si>
  <si>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</si>
  <si>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</si>
  <si>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</si>
  <si>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</si>
  <si>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</si>
  <si>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</si>
  <si>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</si>
  <si>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</si>
  <si>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</si>
  <si>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</si>
  <si>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</si>
  <si>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</si>
  <si>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</si>
  <si>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</si>
  <si>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</si>
  <si>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</si>
  <si>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</si>
  <si>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</si>
  <si>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</si>
  <si>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</si>
  <si>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</si>
  <si>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</si>
  <si>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</si>
  <si>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</si>
  <si>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</si>
  <si>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</si>
  <si>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</si>
  <si>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</si>
  <si>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</si>
  <si>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</si>
  <si>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</si>
  <si>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</si>
  <si>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</si>
  <si>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</si>
  <si>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</si>
  <si>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</si>
  <si>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</si>
  <si>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</si>
  <si>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</si>
  <si>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</si>
  <si>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</si>
  <si>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</si>
  <si>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</si>
  <si>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</si>
  <si>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</si>
  <si>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</si>
  <si>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</si>
  <si>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</si>
  <si>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</si>
  <si>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</si>
  <si>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</si>
  <si>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</si>
  <si>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</si>
  <si>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</si>
  <si>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</si>
  <si>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</si>
  <si>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</si>
  <si>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</si>
  <si>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</si>
  <si>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</si>
  <si>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</si>
  <si>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</si>
  <si>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</si>
  <si>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</si>
  <si>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</si>
  <si>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</si>
  <si>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</si>
  <si>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</si>
  <si>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</si>
  <si>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</si>
  <si>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</si>
  <si>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</si>
  <si>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</si>
  <si>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</si>
  <si>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</si>
  <si>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</si>
  <si>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</si>
  <si>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</si>
  <si>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</si>
  <si>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</si>
  <si>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</si>
  <si>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</si>
  <si>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</si>
  <si>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</si>
  <si>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</si>
  <si>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</si>
  <si>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</si>
  <si>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</si>
  <si>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</si>
  <si>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</si>
  <si>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</si>
  <si>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</si>
  <si>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</si>
  <si>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</si>
  <si>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</si>
  <si>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</si>
  <si>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</si>
  <si>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</si>
  <si>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</si>
  <si>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</si>
  <si>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</si>
  <si>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</si>
  <si>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</si>
  <si>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</si>
  <si>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</si>
  <si>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</si>
  <si>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</si>
  <si>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</si>
  <si>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</si>
  <si>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</si>
  <si>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</si>
  <si>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</si>
  <si>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</si>
  <si>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</si>
  <si>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</si>
  <si>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</si>
  <si>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</si>
  <si>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</si>
  <si>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</si>
  <si>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</si>
  <si>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</si>
  <si>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</si>
  <si>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</si>
  <si>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</si>
  <si>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</si>
  <si>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</si>
  <si>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</si>
  <si>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</si>
  <si>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</si>
  <si>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</si>
  <si>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</si>
  <si>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</si>
  <si>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</si>
  <si>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</si>
  <si>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</si>
  <si>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</si>
  <si>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</si>
  <si>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</si>
  <si>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</si>
  <si>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</si>
  <si>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</si>
  <si>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</si>
  <si>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</si>
  <si>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</si>
  <si>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</si>
  <si>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</si>
  <si>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</si>
  <si>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</si>
  <si>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</si>
  <si>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</si>
  <si>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</si>
  <si>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</si>
  <si>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</si>
  <si>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</si>
  <si>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</si>
  <si>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</si>
  <si>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</si>
  <si>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</si>
  <si>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</si>
  <si>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</si>
  <si>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</si>
  <si>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</si>
  <si>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</si>
  <si>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</si>
  <si>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</si>
  <si>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</si>
  <si>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</si>
  <si>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</si>
  <si>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</si>
  <si>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</si>
  <si>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</si>
  <si>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</si>
  <si>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</si>
  <si>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</si>
  <si>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</si>
  <si>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</si>
  <si>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</si>
  <si>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</si>
  <si>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</si>
  <si>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</si>
  <si>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</si>
  <si>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</si>
  <si>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</si>
  <si>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</si>
  <si>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</si>
  <si>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</si>
  <si>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</si>
  <si>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</si>
  <si>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</si>
  <si>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</si>
  <si>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</si>
  <si>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</si>
  <si>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</si>
  <si>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</si>
  <si>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</si>
  <si>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</si>
  <si>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</si>
  <si>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</si>
  <si>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</si>
  <si>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</si>
  <si>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</si>
  <si>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</si>
  <si>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</si>
  <si>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</si>
  <si>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</si>
  <si>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</si>
  <si>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</si>
  <si>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</si>
  <si>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</si>
  <si>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</si>
  <si>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</si>
  <si>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</si>
  <si>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</si>
  <si>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</si>
  <si>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</si>
  <si>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</si>
  <si>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</si>
  <si>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</si>
  <si>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</si>
  <si>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</si>
  <si>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</si>
  <si>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</si>
  <si>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</si>
  <si>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</si>
  <si>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</si>
  <si>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</si>
  <si>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</si>
  <si>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</si>
  <si>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</si>
  <si>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</si>
  <si>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</si>
  <si>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</si>
  <si>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</si>
  <si>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</si>
  <si>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</si>
  <si>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</si>
  <si>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</si>
  <si>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</si>
  <si>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</si>
  <si>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</si>
  <si>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</si>
  <si>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</si>
  <si>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</si>
  <si>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</si>
  <si>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</si>
  <si>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</si>
  <si>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</si>
  <si>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</si>
  <si>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</si>
  <si>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</si>
  <si>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</si>
  <si>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</si>
  <si>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</si>
  <si>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</si>
  <si>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</si>
  <si>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</si>
  <si>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</si>
  <si>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</si>
  <si>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</si>
  <si>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</si>
  <si>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</si>
  <si>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</si>
  <si>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</si>
  <si>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</si>
  <si>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</si>
  <si>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</si>
  <si>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</si>
  <si>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</si>
  <si>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</si>
  <si>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</si>
  <si>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</si>
  <si>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</si>
  <si>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</si>
  <si>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</si>
  <si>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</si>
  <si>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</si>
  <si>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</si>
  <si>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</si>
  <si>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</si>
  <si>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</si>
  <si>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</si>
  <si>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</si>
  <si>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</si>
  <si>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</si>
  <si>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</si>
  <si>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</si>
  <si>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</si>
  <si>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</si>
  <si>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</si>
  <si>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</si>
  <si>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</si>
  <si>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</si>
  <si>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</si>
  <si>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</si>
  <si>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</si>
  <si>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</si>
  <si>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</si>
  <si>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</si>
  <si>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</si>
  <si>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</si>
  <si>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</si>
  <si>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</si>
  <si>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</si>
  <si>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</si>
  <si>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</si>
  <si>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</si>
  <si>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</si>
  <si>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</si>
  <si>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</si>
  <si>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</si>
  <si>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</si>
  <si>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</si>
  <si>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</si>
  <si>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</si>
  <si>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</si>
  <si>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</si>
  <si>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</si>
  <si>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</si>
  <si>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</si>
  <si>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</si>
  <si>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</si>
  <si>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</si>
  <si>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</si>
  <si>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</si>
  <si>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</si>
  <si>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</si>
  <si>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</si>
  <si>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</si>
  <si>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</si>
  <si>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</si>
  <si>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</si>
  <si>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</si>
  <si>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</si>
  <si>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</si>
  <si>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</si>
  <si>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</si>
  <si>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</si>
  <si>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</si>
  <si>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</si>
  <si>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</si>
  <si>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</si>
  <si>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</si>
  <si>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</si>
  <si>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</si>
  <si>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</si>
  <si>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</si>
  <si>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</si>
  <si>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</si>
  <si>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</si>
  <si>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</si>
  <si>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</si>
  <si>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</si>
  <si>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</si>
  <si>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</si>
  <si>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</si>
  <si>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</si>
  <si>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</si>
  <si>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</si>
  <si>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</si>
  <si>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</si>
  <si>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</si>
  <si>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</si>
  <si>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</si>
  <si>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</si>
  <si>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</si>
  <si>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</si>
  <si>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</si>
  <si>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</si>
  <si>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</si>
  <si>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</si>
  <si>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</si>
  <si>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</si>
  <si>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</si>
  <si>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</si>
  <si>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</si>
  <si>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</si>
  <si>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</si>
  <si>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</si>
  <si>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</si>
  <si>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</si>
  <si>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</si>
  <si>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</si>
  <si>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</si>
  <si>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</si>
  <si>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</si>
  <si>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</si>
  <si>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</si>
  <si>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</si>
  <si>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</si>
  <si>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</si>
  <si>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</si>
  <si>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</si>
  <si>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</si>
  <si>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</si>
  <si>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</si>
  <si>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</si>
  <si>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</si>
  <si>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</si>
  <si>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</si>
  <si>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</si>
  <si>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</si>
  <si>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</si>
  <si>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</si>
  <si>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</si>
  <si>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</si>
  <si>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</si>
  <si>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</si>
  <si>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</si>
  <si>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</si>
  <si>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</si>
  <si>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</si>
  <si>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</si>
  <si>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</si>
  <si>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</si>
  <si>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</si>
  <si>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</si>
  <si>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</si>
  <si>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</si>
  <si>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</si>
  <si>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</si>
  <si>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</si>
  <si>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</si>
  <si>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</si>
  <si>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</si>
  <si>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</si>
  <si>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</si>
  <si>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</si>
  <si>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</si>
  <si>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</si>
  <si>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</si>
  <si>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</si>
  <si>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</si>
  <si>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</si>
  <si>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</si>
  <si>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</si>
  <si>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</si>
  <si>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</si>
  <si>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</si>
  <si>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</si>
  <si>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</si>
  <si>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</si>
  <si>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</si>
  <si>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</si>
  <si>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</si>
  <si>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</si>
  <si>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</si>
  <si>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</si>
  <si>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</si>
  <si>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</si>
  <si>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</si>
  <si>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</si>
  <si>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</si>
  <si>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</si>
  <si>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</si>
  <si>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</si>
  <si>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</si>
  <si>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</si>
  <si>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</si>
  <si>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</si>
  <si>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</si>
  <si>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</si>
  <si>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</si>
  <si>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</si>
  <si>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</si>
  <si>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</si>
  <si>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</si>
  <si>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</si>
  <si>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</si>
  <si>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</si>
  <si>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</si>
  <si>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</si>
  <si>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</si>
  <si>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</si>
  <si>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</si>
  <si>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</si>
  <si>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</si>
  <si>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</si>
  <si>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</si>
  <si>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</si>
  <si>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</si>
  <si>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</si>
  <si>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</si>
  <si>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</si>
  <si>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</si>
  <si>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</si>
  <si>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</si>
  <si>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</si>
  <si>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</si>
  <si>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</si>
  <si>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</si>
  <si>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</si>
  <si>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</si>
  <si>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</si>
  <si>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</si>
  <si>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</si>
  <si>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</si>
  <si>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</si>
  <si>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</si>
  <si>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</si>
  <si>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</si>
  <si>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</si>
  <si>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</si>
  <si>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</si>
  <si>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</si>
  <si>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</si>
  <si>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</si>
  <si>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</si>
  <si>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</si>
  <si>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</si>
  <si>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</si>
  <si>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</si>
  <si>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</si>
  <si>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</si>
  <si>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</si>
  <si>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</si>
  <si>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</si>
  <si>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</si>
  <si>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</si>
  <si>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</si>
  <si>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</si>
  <si>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</si>
  <si>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</si>
  <si>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</si>
  <si>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</si>
  <si>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</si>
  <si>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</si>
  <si>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</si>
  <si>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</si>
  <si>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</si>
  <si>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</si>
  <si>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</si>
  <si>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</si>
  <si>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</si>
  <si>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</si>
  <si>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</si>
  <si>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</si>
  <si>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</si>
  <si>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</si>
  <si>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</si>
  <si>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</si>
  <si>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</si>
  <si>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</si>
  <si>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</si>
  <si>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</si>
  <si>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</si>
  <si>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</si>
  <si>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</si>
  <si>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</si>
  <si>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</si>
  <si>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</si>
  <si>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</si>
  <si>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</si>
  <si>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</si>
  <si>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</si>
  <si>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</si>
  <si>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</si>
  <si>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</si>
  <si>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</si>
  <si>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</si>
  <si>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</si>
  <si>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</si>
  <si>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</si>
  <si>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</si>
  <si>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</si>
  <si>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</si>
  <si>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</si>
  <si>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</si>
  <si>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</si>
  <si>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</si>
  <si>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</si>
  <si>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</si>
  <si>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</si>
  <si>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</si>
  <si>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</si>
  <si>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</si>
  <si>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</si>
  <si>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</si>
  <si>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</si>
  <si>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</si>
  <si>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</si>
  <si>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</si>
  <si>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</si>
  <si>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</si>
  <si>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</si>
  <si>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</si>
  <si>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</si>
  <si>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</si>
  <si>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</si>
  <si>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</si>
  <si>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</si>
  <si>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</si>
  <si>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</si>
  <si>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</si>
  <si>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</si>
  <si>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</si>
  <si>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</si>
  <si>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</si>
  <si>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</si>
  <si>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</si>
  <si>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</si>
  <si>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</si>
  <si>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</si>
  <si>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</si>
  <si>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</si>
  <si>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</si>
  <si>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</si>
  <si>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</si>
  <si>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</si>
  <si>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</si>
  <si>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</si>
  <si>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</si>
  <si>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</si>
  <si>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</si>
  <si>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</si>
  <si>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</si>
  <si>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</si>
  <si>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</si>
  <si>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</si>
  <si>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</si>
  <si>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</si>
  <si>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</si>
  <si>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</si>
  <si>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</si>
  <si>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</si>
  <si>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</si>
  <si>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</si>
  <si>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</si>
  <si>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</si>
  <si>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</si>
  <si>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</si>
  <si>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</si>
  <si>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</si>
  <si>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</si>
  <si>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</si>
  <si>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</si>
  <si>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</si>
  <si>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</si>
  <si>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</si>
  <si>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</si>
  <si>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</si>
  <si>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</si>
  <si>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</si>
  <si>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</si>
  <si>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</si>
  <si>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</si>
  <si>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</si>
  <si>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</si>
  <si>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</si>
  <si>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</si>
  <si>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</si>
  <si>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</si>
  <si>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</si>
  <si>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</si>
  <si>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</si>
  <si>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</si>
  <si>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</si>
  <si>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</si>
  <si>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</si>
  <si>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</si>
  <si>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</si>
  <si>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</si>
  <si>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</si>
  <si>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</si>
  <si>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</si>
  <si>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</si>
  <si>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</si>
  <si>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</si>
  <si>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</si>
  <si>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</si>
  <si>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</si>
  <si>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</si>
  <si>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</si>
  <si>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</si>
  <si>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</si>
  <si>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</si>
  <si>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</si>
  <si>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</si>
  <si>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</si>
  <si>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</si>
  <si>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</si>
  <si>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</si>
  <si>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</si>
  <si>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</si>
  <si>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</si>
  <si>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</si>
  <si>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</si>
  <si>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</si>
  <si>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</si>
  <si>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</si>
  <si>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</si>
  <si>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</si>
  <si>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</si>
  <si>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</si>
  <si>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</si>
  <si>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</si>
  <si>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</si>
  <si>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</si>
  <si>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</si>
  <si>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</si>
  <si>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</si>
  <si>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</si>
  <si>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</si>
  <si>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</si>
  <si>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</si>
  <si>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</si>
  <si>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</si>
  <si>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</si>
  <si>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</si>
  <si>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</si>
  <si>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</si>
  <si>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</si>
  <si>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</si>
  <si>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</si>
  <si>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</si>
  <si>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</si>
  <si>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</si>
  <si>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</si>
  <si>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</si>
  <si>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</si>
  <si>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</si>
  <si>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</si>
  <si>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</si>
  <si>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</si>
  <si>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</si>
  <si>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</si>
  <si>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</si>
  <si>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</si>
  <si>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</si>
  <si>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</si>
  <si>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</si>
  <si>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</si>
  <si>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</si>
  <si>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</si>
  <si>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</si>
  <si>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</si>
  <si>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</si>
  <si>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</si>
  <si>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</si>
  <si>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</si>
  <si>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</si>
  <si>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</si>
  <si>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</si>
  <si>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</si>
  <si>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</si>
  <si>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</si>
  <si>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</si>
  <si>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</si>
  <si>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</si>
  <si>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</si>
  <si>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</si>
  <si>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</si>
  <si>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</si>
  <si>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</si>
  <si>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</si>
  <si>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</si>
  <si>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</si>
  <si>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</si>
  <si>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</si>
  <si>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</si>
  <si>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</si>
  <si>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</si>
  <si>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</si>
  <si>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</si>
  <si>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</si>
  <si>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</si>
  <si>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</si>
  <si>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</si>
  <si>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</si>
  <si>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</si>
  <si>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</si>
  <si>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</si>
  <si>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</si>
  <si>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</si>
  <si>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</si>
  <si>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</si>
  <si>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</si>
  <si>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</si>
  <si>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</si>
  <si>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</si>
  <si>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</si>
  <si>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</si>
  <si>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</si>
  <si>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</si>
  <si>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</si>
  <si>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</si>
  <si>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</si>
  <si>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</si>
  <si>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</si>
  <si>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</si>
  <si>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</si>
  <si>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</si>
  <si>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</si>
  <si>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</si>
  <si>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</si>
  <si>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</si>
  <si>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</si>
  <si>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</si>
  <si>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</si>
  <si>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</si>
  <si>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</si>
  <si>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</si>
  <si>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</si>
  <si>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</si>
  <si>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</si>
  <si>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</si>
  <si>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</si>
  <si>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</si>
  <si>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</si>
  <si>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</si>
  <si>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</si>
  <si>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</si>
  <si>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</si>
  <si>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</si>
  <si>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</si>
  <si>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</si>
  <si>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</si>
  <si>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</si>
  <si>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</si>
  <si>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</si>
  <si>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</si>
  <si>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</si>
  <si>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</si>
  <si>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</si>
  <si>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</si>
  <si>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</si>
  <si>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</si>
  <si>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</si>
  <si>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</si>
  <si>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</si>
  <si>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</si>
  <si>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</si>
  <si>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</si>
  <si>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</si>
  <si>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</si>
  <si>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</si>
  <si>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</si>
  <si>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</si>
  <si>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</si>
  <si>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</si>
  <si>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</si>
  <si>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</si>
  <si>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</si>
  <si>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</si>
  <si>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</si>
  <si>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</si>
  <si>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</si>
  <si>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</si>
  <si>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</si>
  <si>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</si>
  <si>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</si>
  <si>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</si>
  <si>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</si>
  <si>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</si>
  <si>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</si>
  <si>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</si>
  <si>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</si>
  <si>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</si>
  <si>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</si>
  <si>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</si>
  <si>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</si>
  <si>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</si>
  <si>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</si>
  <si>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</si>
  <si>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</si>
  <si>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</si>
  <si>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</si>
  <si>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</si>
  <si>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</si>
  <si>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</si>
  <si>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</si>
  <si>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</si>
  <si>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</si>
  <si>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</si>
  <si>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</si>
  <si>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</si>
  <si>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</si>
  <si>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</si>
  <si>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</si>
  <si>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</si>
  <si>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</si>
  <si>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</si>
  <si>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</si>
  <si>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</si>
  <si>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</si>
  <si>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</si>
  <si>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</si>
  <si>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</si>
  <si>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</si>
  <si>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</si>
  <si>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</si>
  <si>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</si>
  <si>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</si>
  <si>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</si>
  <si>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</si>
  <si>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</si>
  <si>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</si>
  <si>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</si>
  <si>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</si>
  <si>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</si>
  <si>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</si>
  <si>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</si>
  <si>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</si>
  <si>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</si>
  <si>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</si>
  <si>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</si>
  <si>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</si>
  <si>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</si>
  <si>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</si>
  <si>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</si>
  <si>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</si>
  <si>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</si>
  <si>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</si>
  <si>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</si>
  <si>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</si>
  <si>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</si>
  <si>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</si>
  <si>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</si>
  <si>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</si>
  <si>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</si>
  <si>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</si>
  <si>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</si>
  <si>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</si>
  <si>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</si>
  <si>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</si>
  <si>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</si>
  <si>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</si>
  <si>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</si>
  <si>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</si>
  <si>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</si>
  <si>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</si>
  <si>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</si>
  <si>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</si>
  <si>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</si>
  <si>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</si>
  <si>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</si>
  <si>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</si>
  <si>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</si>
  <si>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</si>
  <si>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</si>
  <si>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</si>
  <si>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</si>
  <si>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</si>
  <si>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</si>
  <si>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</si>
  <si>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</si>
  <si>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</si>
  <si>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</si>
  <si>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</si>
  <si>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</si>
  <si>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</si>
  <si>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</si>
  <si>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</si>
  <si>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</si>
  <si>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</si>
  <si>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</si>
  <si>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</si>
  <si>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</si>
  <si>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</si>
  <si>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</si>
  <si>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</si>
  <si>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</si>
  <si>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</si>
  <si>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</si>
  <si>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</si>
  <si>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</si>
  <si>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</si>
  <si>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</si>
  <si>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</si>
  <si>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</si>
  <si>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</si>
  <si>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</si>
  <si>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</si>
  <si>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</si>
  <si>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</si>
  <si>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</si>
  <si>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</si>
  <si>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</si>
  <si>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</si>
  <si>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</si>
  <si>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</si>
  <si>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</si>
  <si>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</si>
  <si>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</si>
  <si>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</si>
  <si>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</si>
  <si>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</si>
  <si>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</si>
  <si>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</si>
  <si>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</si>
  <si>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</si>
  <si>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</si>
  <si>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</si>
  <si>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</si>
  <si>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</si>
  <si>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</si>
  <si>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</si>
  <si>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</si>
  <si>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</si>
  <si>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</si>
  <si>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</si>
  <si>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</si>
  <si>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</si>
  <si>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</si>
  <si>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</si>
  <si>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</si>
  <si>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</si>
  <si>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</si>
  <si>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</si>
  <si>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</si>
  <si>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</si>
  <si>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</si>
  <si>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</si>
  <si>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</si>
  <si>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</si>
  <si>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</si>
  <si>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</si>
  <si>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</si>
  <si>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</si>
  <si>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</si>
  <si>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</si>
  <si>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</si>
  <si>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</si>
  <si>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</si>
  <si>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</si>
  <si>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</si>
  <si>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</si>
  <si>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</si>
  <si>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</si>
  <si>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</si>
  <si>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</si>
  <si>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</si>
  <si>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</si>
  <si>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</si>
  <si>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</si>
  <si>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</si>
  <si>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</si>
  <si>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</si>
  <si>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</si>
  <si>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</si>
  <si>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</si>
  <si>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</si>
  <si>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</si>
  <si>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</si>
  <si>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</si>
  <si>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</si>
  <si>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</si>
  <si>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</si>
  <si>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</si>
  <si>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</si>
  <si>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</si>
  <si>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</si>
  <si>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</si>
  <si>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</si>
  <si>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</si>
  <si>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</si>
  <si>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</si>
  <si>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</si>
  <si>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</si>
  <si>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</si>
  <si>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</si>
  <si>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</si>
  <si>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</si>
  <si>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</si>
  <si>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</si>
  <si>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</si>
  <si>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</si>
  <si>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</si>
  <si>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</si>
  <si>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</si>
  <si>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</si>
  <si>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</si>
  <si>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</si>
  <si>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</si>
  <si>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</si>
  <si>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</si>
  <si>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</si>
  <si>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</si>
  <si>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</si>
  <si>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</si>
  <si>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</si>
  <si>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</si>
  <si>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</si>
  <si>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</si>
  <si>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</si>
  <si>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</si>
  <si>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</si>
  <si>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</si>
  <si>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</si>
  <si>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</si>
  <si>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</si>
  <si>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</si>
  <si>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</si>
  <si>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</si>
  <si>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</si>
  <si>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</si>
  <si>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</si>
  <si>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</si>
  <si>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</si>
  <si>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</si>
  <si>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</si>
  <si>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</si>
  <si>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</si>
  <si>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</si>
  <si>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</si>
  <si>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</si>
  <si>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</si>
  <si>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</si>
  <si>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</si>
  <si>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</si>
  <si>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</si>
  <si>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</si>
  <si>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</si>
  <si>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</si>
  <si>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</si>
  <si>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</si>
  <si>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</si>
  <si>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</si>
  <si>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</si>
  <si>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</si>
  <si>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</si>
  <si>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</si>
  <si>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</si>
  <si>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</si>
  <si>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</si>
  <si>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</si>
  <si>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</si>
  <si>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</si>
  <si>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</si>
  <si>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</si>
  <si>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</si>
  <si>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</si>
  <si>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</si>
  <si>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</si>
  <si>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</si>
  <si>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</si>
  <si>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</si>
  <si>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</si>
  <si>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</si>
  <si>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</si>
  <si>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</si>
  <si>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</si>
  <si>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</si>
  <si>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</si>
  <si>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</si>
  <si>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</si>
  <si>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</si>
  <si>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</si>
  <si>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</si>
  <si>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</si>
  <si>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</si>
  <si>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</si>
  <si>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</si>
  <si>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</si>
  <si>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</si>
  <si>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</si>
  <si>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</si>
  <si>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</si>
  <si>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</si>
  <si>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</si>
  <si>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</si>
  <si>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</si>
  <si>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</si>
  <si>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</si>
  <si>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</si>
  <si>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</si>
  <si>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</si>
  <si>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</si>
  <si>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</si>
  <si>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</si>
  <si>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</si>
  <si>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</si>
  <si>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</si>
  <si>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</si>
  <si>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</si>
  <si>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</si>
  <si>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</si>
  <si>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</si>
  <si>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</si>
  <si>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</si>
  <si>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</si>
  <si>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</si>
  <si>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</si>
  <si>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</si>
  <si>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</si>
  <si>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</si>
  <si>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</si>
  <si>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</si>
  <si>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</si>
  <si>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</si>
  <si>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</si>
  <si>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</si>
  <si>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</si>
  <si>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</si>
  <si>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</si>
  <si>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</si>
  <si>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</si>
  <si>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</si>
  <si>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</si>
  <si>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</si>
  <si>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</si>
  <si>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</si>
  <si>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</si>
  <si>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</si>
  <si>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</si>
  <si>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</si>
  <si>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</si>
  <si>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</si>
  <si>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</si>
  <si>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</si>
  <si>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</si>
  <si>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</si>
  <si>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</si>
  <si>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</si>
  <si>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</si>
  <si>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</si>
  <si>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</si>
  <si>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</si>
  <si>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</si>
  <si>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</si>
  <si>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</si>
  <si>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</si>
  <si>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</si>
  <si>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</si>
  <si>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</si>
  <si>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</si>
  <si>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</si>
  <si>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</si>
  <si>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</si>
  <si>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</si>
  <si>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</si>
  <si>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</si>
  <si>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</si>
  <si>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</si>
  <si>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</si>
  <si>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</si>
  <si>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</si>
  <si>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</si>
  <si>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</si>
  <si>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</si>
  <si>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</si>
  <si>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</si>
  <si>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</si>
  <si>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</si>
  <si>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</si>
  <si>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</si>
  <si>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</si>
  <si>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</si>
  <si>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</si>
  <si>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</si>
  <si>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</si>
  <si>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</si>
  <si>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</si>
  <si>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</si>
  <si>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</si>
  <si>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</si>
  <si>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</si>
  <si>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</si>
  <si>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</si>
  <si>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</si>
  <si>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</si>
  <si>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</si>
  <si>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</si>
  <si>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</si>
  <si>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</si>
  <si>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</si>
  <si>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</si>
  <si>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</si>
  <si>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</si>
  <si>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</si>
  <si>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</si>
  <si>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</si>
  <si>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</si>
  <si>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</si>
  <si>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</si>
  <si>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</si>
  <si>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</si>
  <si>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</si>
  <si>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</si>
  <si>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</si>
  <si>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</si>
  <si>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</si>
  <si>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</si>
  <si>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</si>
  <si>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</si>
  <si>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</si>
  <si>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</si>
  <si>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</si>
  <si>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</si>
  <si>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</si>
  <si>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</si>
  <si>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</si>
  <si>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</si>
  <si>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</si>
  <si>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</si>
  <si>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</si>
  <si>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</si>
  <si>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</si>
  <si>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</si>
  <si>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</si>
  <si>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</si>
  <si>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</si>
  <si>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</si>
  <si>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</si>
  <si>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</si>
  <si>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</si>
  <si>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</si>
  <si>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</si>
  <si>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</si>
  <si>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</si>
  <si>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</si>
  <si>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</si>
  <si>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</si>
  <si>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</si>
  <si>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</si>
  <si>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</si>
  <si>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</si>
  <si>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</si>
  <si>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</si>
  <si>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</si>
  <si>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</si>
  <si>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</si>
  <si>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</si>
  <si>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</si>
  <si>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</si>
  <si>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</si>
  <si>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</si>
  <si>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</si>
  <si>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</si>
  <si>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</si>
  <si>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</si>
  <si>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</si>
  <si>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</si>
  <si>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</si>
  <si>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</si>
  <si>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</si>
  <si>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</si>
  <si>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</si>
  <si>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</si>
  <si>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</si>
  <si>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</si>
  <si>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</si>
  <si>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</si>
  <si>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</si>
  <si>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</si>
  <si>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</si>
  <si>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</si>
  <si>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</si>
  <si>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</si>
  <si>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</si>
  <si>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</si>
  <si>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</si>
  <si>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</si>
  <si>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</si>
  <si>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</si>
  <si>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</si>
  <si>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</si>
  <si>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</si>
  <si>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</si>
  <si>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</si>
  <si>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</si>
  <si>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</si>
  <si>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</si>
  <si>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</si>
  <si>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</si>
  <si>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</si>
  <si>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</si>
  <si>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</si>
  <si>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</si>
  <si>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</si>
  <si>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</si>
  <si>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</si>
  <si>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</si>
  <si>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</si>
  <si>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</si>
  <si>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</si>
  <si>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</si>
  <si>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</si>
  <si>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</si>
  <si>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</si>
  <si>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</si>
  <si>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</si>
  <si>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</si>
  <si>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</si>
  <si>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</si>
  <si>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</si>
  <si>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</si>
  <si>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</si>
  <si>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</si>
  <si>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</si>
  <si>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</si>
  <si>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</si>
  <si>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</si>
  <si>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</si>
  <si>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</si>
  <si>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</si>
  <si>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</si>
  <si>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</si>
  <si>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</si>
  <si>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</si>
  <si>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</si>
  <si>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</si>
  <si>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</si>
  <si>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</si>
  <si>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</si>
  <si>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</si>
  <si>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</si>
  <si>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</si>
  <si>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</si>
  <si>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</si>
  <si>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</si>
  <si>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</si>
  <si>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</si>
  <si>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</si>
  <si>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</si>
  <si>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</si>
  <si>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</si>
  <si>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</si>
  <si>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</si>
  <si>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</si>
  <si>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</si>
  <si>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</si>
  <si>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</si>
  <si>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</si>
  <si>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</si>
  <si>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</si>
  <si>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</si>
  <si>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</si>
  <si>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</si>
  <si>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</si>
  <si>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</si>
  <si>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</si>
  <si>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</si>
  <si>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</si>
  <si>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</si>
  <si>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</si>
  <si>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</si>
  <si>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</si>
  <si>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</si>
  <si>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</si>
  <si>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</si>
  <si>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</si>
  <si>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</si>
  <si>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</si>
  <si>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</si>
  <si>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</si>
  <si>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</si>
  <si>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</si>
  <si>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</si>
  <si>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</si>
  <si>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</si>
  <si>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</si>
  <si>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</si>
  <si>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</si>
  <si>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</si>
  <si>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</si>
  <si>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</si>
  <si>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</si>
  <si>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</si>
  <si>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</si>
  <si>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</si>
  <si>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</si>
  <si>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</si>
  <si>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</si>
  <si>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</si>
  <si>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</si>
  <si>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</si>
  <si>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</si>
  <si>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</si>
  <si>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</si>
  <si>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</si>
  <si>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</si>
  <si>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</si>
  <si>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</si>
  <si>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</si>
  <si>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</si>
  <si>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</si>
  <si>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</si>
  <si>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</si>
  <si>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</si>
  <si>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</si>
  <si>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</si>
  <si>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</si>
  <si>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</si>
  <si>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</si>
  <si>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</si>
  <si>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</si>
  <si>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</si>
  <si>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</si>
  <si>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</si>
  <si>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</si>
  <si>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</si>
  <si>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</si>
  <si>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</si>
  <si>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</si>
  <si>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</si>
  <si>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</si>
  <si>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</si>
  <si>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</si>
  <si>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</si>
  <si>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</si>
  <si>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</si>
  <si>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</si>
  <si>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</si>
  <si>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</si>
  <si>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</si>
  <si>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</si>
  <si>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</si>
  <si>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</si>
  <si>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</si>
  <si>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</si>
  <si>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</si>
  <si>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</si>
  <si>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</si>
  <si>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</si>
  <si>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</si>
  <si>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</si>
  <si>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</si>
  <si>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</si>
  <si>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</si>
  <si>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</si>
  <si>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</si>
  <si>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</si>
  <si>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</si>
  <si>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</si>
  <si>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</si>
  <si>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</si>
  <si>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</si>
  <si>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</si>
  <si>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</si>
  <si>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</si>
  <si>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</si>
  <si>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</si>
  <si>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</si>
  <si>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</si>
  <si>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</si>
  <si>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</si>
  <si>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</si>
  <si>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</si>
  <si>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</si>
  <si>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</si>
  <si>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</si>
  <si>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</si>
  <si>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</si>
  <si>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</si>
  <si>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</si>
  <si>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</si>
  <si>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</si>
  <si>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</si>
  <si>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</si>
  <si>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</si>
  <si>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</si>
  <si>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</si>
  <si>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</si>
  <si>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</si>
  <si>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</si>
  <si>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</si>
  <si>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</si>
  <si>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</si>
  <si>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</si>
  <si>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</si>
  <si>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</si>
  <si>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</si>
  <si>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</si>
  <si>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</si>
  <si>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</si>
  <si>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</si>
  <si>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</si>
  <si>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</si>
  <si>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</si>
  <si>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</si>
  <si>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</si>
  <si>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</si>
  <si>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</si>
  <si>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</si>
  <si>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</si>
  <si>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</si>
  <si>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</si>
  <si>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</si>
  <si>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</si>
  <si>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</si>
  <si>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</si>
  <si>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</si>
  <si>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</si>
  <si>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</si>
  <si>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</si>
  <si>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</si>
  <si>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</si>
  <si>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</si>
  <si>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</si>
  <si>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</si>
  <si>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</si>
  <si>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</si>
  <si>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</si>
  <si>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</si>
  <si>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</si>
  <si>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</si>
  <si>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</si>
  <si>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</si>
  <si>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</si>
  <si>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</si>
  <si>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</si>
  <si>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</si>
  <si>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</si>
  <si>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</si>
  <si>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</si>
  <si>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</si>
  <si>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</si>
  <si>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</si>
  <si>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</si>
  <si>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</si>
  <si>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</si>
  <si>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</si>
  <si>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</si>
  <si>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</si>
  <si>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</si>
  <si>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</si>
  <si>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</si>
  <si>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</si>
  <si>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</si>
  <si>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</si>
  <si>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</si>
  <si>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</si>
  <si>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</si>
  <si>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</si>
  <si>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</si>
  <si>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</si>
  <si>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</si>
  <si>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</si>
  <si>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</si>
  <si>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</si>
  <si>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</si>
  <si>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</si>
  <si>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</si>
  <si>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</si>
  <si>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</si>
  <si>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</si>
  <si>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</si>
  <si>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</si>
  <si>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</si>
  <si>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</si>
  <si>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</si>
  <si>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</si>
  <si>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</si>
  <si>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</si>
  <si>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</si>
  <si>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</si>
  <si>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</si>
  <si>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</si>
  <si>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</si>
  <si>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</si>
  <si>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</si>
  <si>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</si>
  <si>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</si>
  <si>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</si>
  <si>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</si>
  <si>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</si>
  <si>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</si>
  <si>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</si>
  <si>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</si>
  <si>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</si>
  <si>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</si>
  <si>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</si>
  <si>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</si>
  <si>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</si>
  <si>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</si>
  <si>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</si>
  <si>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</si>
  <si>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</si>
  <si>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</si>
  <si>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</si>
  <si>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</si>
  <si>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</si>
  <si>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</si>
  <si>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</si>
  <si>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</si>
  <si>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</si>
  <si>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</si>
  <si>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</si>
  <si>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</si>
  <si>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</si>
  <si>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</si>
  <si>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</si>
  <si>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</si>
  <si>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</si>
  <si>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</si>
  <si>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</si>
  <si>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</si>
  <si>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</si>
  <si>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</si>
  <si>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</si>
  <si>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</si>
  <si>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</si>
  <si>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</si>
  <si>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</si>
  <si>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</si>
  <si>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</si>
  <si>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</si>
  <si>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</si>
  <si>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</si>
  <si>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</si>
  <si>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</si>
  <si>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</si>
  <si>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</si>
  <si>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</si>
  <si>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</si>
  <si>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</si>
  <si>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</si>
  <si>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</si>
  <si>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</si>
  <si>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</si>
  <si>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</si>
  <si>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</si>
  <si>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</si>
  <si>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</si>
  <si>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</si>
  <si>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</si>
  <si>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</si>
  <si>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</si>
  <si>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</si>
  <si>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</si>
  <si>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</si>
  <si>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</si>
  <si>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</si>
  <si>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</si>
  <si>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</si>
  <si>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</si>
  <si>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</si>
  <si>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</si>
  <si>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</si>
  <si>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</si>
  <si>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</si>
  <si>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</si>
  <si>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</si>
  <si>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</si>
  <si>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</si>
  <si>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</si>
  <si>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</si>
  <si>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</si>
  <si>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</si>
  <si>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</si>
  <si>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</si>
  <si>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</si>
  <si>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</si>
  <si>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</si>
  <si>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</si>
  <si>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</si>
  <si>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</si>
  <si>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</si>
  <si>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</si>
  <si>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</si>
  <si>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</si>
  <si>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</si>
  <si>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</si>
  <si>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</si>
  <si>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</si>
  <si>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</si>
  <si>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</si>
  <si>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</si>
  <si>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</si>
  <si>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</si>
  <si>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</si>
  <si>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</si>
  <si>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</si>
  <si>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</si>
  <si>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</si>
  <si>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</si>
  <si>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</si>
  <si>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</si>
  <si>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</si>
  <si>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</si>
  <si>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</si>
  <si>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</si>
  <si>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</si>
  <si>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</si>
  <si>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</si>
  <si>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</si>
  <si>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</si>
  <si>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</si>
  <si>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</si>
  <si>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</si>
  <si>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</si>
  <si>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</si>
  <si>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</si>
  <si>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</si>
  <si>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</si>
  <si>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</si>
  <si>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</si>
  <si>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</si>
  <si>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</si>
  <si>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</si>
  <si>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</si>
  <si>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</si>
  <si>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</si>
  <si>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</si>
  <si>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</si>
  <si>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</si>
  <si>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</si>
  <si>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</si>
  <si>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</si>
  <si>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</si>
  <si>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</si>
  <si>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</si>
  <si>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</si>
  <si>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</si>
  <si>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</si>
  <si>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</si>
  <si>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</si>
  <si>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</si>
  <si>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</si>
  <si>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</si>
  <si>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</si>
  <si>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</si>
  <si>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</si>
  <si>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</si>
  <si>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</si>
  <si>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</si>
  <si>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</si>
  <si>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</si>
  <si>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</si>
  <si>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</si>
  <si>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</si>
  <si>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</si>
  <si>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</si>
  <si>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</si>
  <si>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</si>
  <si>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</si>
  <si>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</si>
  <si>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</si>
  <si>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</si>
  <si>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</si>
  <si>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</si>
  <si>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</si>
  <si>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</si>
  <si>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</si>
  <si>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</si>
  <si>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</si>
  <si>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</si>
  <si>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</si>
  <si>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</si>
  <si>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</si>
  <si>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</si>
  <si>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</si>
  <si>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</si>
  <si>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</si>
  <si>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</si>
  <si>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</si>
  <si>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</si>
  <si>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</si>
  <si>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</si>
  <si>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</si>
  <si>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</si>
  <si>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</si>
  <si>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</si>
  <si>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</si>
  <si>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</si>
  <si>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</si>
  <si>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</si>
  <si>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</si>
  <si>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</si>
  <si>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</si>
  <si>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</si>
  <si>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</si>
  <si>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</si>
  <si>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</si>
  <si>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</si>
  <si>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</si>
  <si>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</si>
  <si>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</si>
  <si>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</si>
  <si>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</si>
  <si>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</si>
  <si>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</si>
  <si>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</si>
  <si>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</si>
  <si>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</si>
  <si>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</si>
  <si>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</si>
  <si>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</si>
  <si>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</si>
  <si>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</si>
  <si>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</si>
  <si>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</si>
  <si>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</si>
  <si>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</si>
  <si>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</si>
  <si>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</si>
  <si>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</si>
  <si>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</si>
  <si>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</si>
  <si>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</si>
  <si>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</si>
  <si>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</si>
  <si>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</si>
  <si>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</si>
  <si>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</si>
  <si>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</si>
  <si>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</si>
  <si>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</si>
  <si>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</si>
  <si>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</si>
  <si>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</si>
  <si>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</si>
  <si>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</si>
  <si>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</si>
  <si>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</si>
  <si>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</si>
  <si>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</si>
  <si>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</si>
  <si>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</si>
  <si>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</si>
  <si>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</si>
  <si>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</si>
  <si>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</si>
  <si>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</si>
  <si>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</si>
  <si>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</si>
  <si>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</si>
  <si>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</si>
  <si>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</si>
  <si>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</si>
  <si>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</si>
  <si>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</si>
  <si>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</si>
  <si>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</si>
  <si>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</si>
  <si>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</si>
  <si>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</si>
  <si>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</si>
  <si>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</si>
  <si>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</si>
  <si>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</si>
  <si>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</si>
  <si>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</si>
  <si>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</si>
  <si>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</si>
  <si>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</si>
  <si>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</si>
  <si>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</si>
  <si>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</si>
  <si>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</si>
  <si>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</si>
  <si>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</si>
  <si>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</si>
  <si>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</si>
  <si>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</si>
  <si>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</si>
  <si>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</si>
  <si>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</si>
  <si>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</si>
  <si>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</si>
  <si>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</si>
  <si>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</si>
  <si>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</si>
  <si>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</si>
  <si>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</si>
  <si>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</si>
  <si>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</si>
  <si>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</si>
  <si>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</si>
  <si>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</si>
  <si>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</si>
  <si>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</si>
  <si>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</si>
  <si>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</si>
  <si>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</si>
  <si>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</si>
  <si>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</si>
  <si>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</si>
  <si>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</si>
  <si>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</si>
  <si>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</si>
  <si>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</si>
  <si>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</si>
  <si>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</si>
  <si>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</si>
  <si>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</si>
  <si>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</si>
  <si>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</si>
  <si>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</si>
  <si>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</si>
  <si>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</si>
  <si>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</si>
  <si>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</si>
  <si>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</si>
  <si>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</si>
  <si>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</si>
  <si>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</si>
  <si>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</si>
  <si>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</si>
  <si>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</si>
  <si>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</si>
  <si>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</si>
  <si>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</si>
  <si>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</si>
  <si>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</si>
  <si>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</si>
  <si>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</si>
  <si>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</si>
  <si>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</si>
  <si>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</si>
  <si>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</si>
  <si>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</si>
  <si>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</si>
  <si>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</si>
  <si>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</si>
  <si>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</si>
  <si>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</si>
  <si>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</si>
  <si>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</si>
  <si>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</si>
  <si>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</si>
  <si>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</si>
  <si>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</si>
  <si>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</si>
  <si>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</si>
  <si>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</si>
  <si>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</si>
  <si>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</si>
  <si>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</si>
  <si>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</si>
  <si>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</si>
  <si>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</si>
  <si>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</si>
  <si>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</si>
  <si>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</si>
  <si>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</si>
  <si>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</si>
  <si>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</si>
  <si>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</si>
  <si>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</si>
  <si>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</si>
  <si>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</si>
  <si>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</si>
  <si>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</si>
  <si>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</si>
  <si>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</si>
  <si>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</si>
  <si>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</si>
  <si>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</si>
  <si>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</si>
  <si>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</si>
  <si>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</si>
  <si>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</si>
  <si>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</si>
  <si>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</si>
  <si>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</si>
  <si>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</si>
  <si>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</si>
  <si>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</si>
  <si>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</si>
  <si>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</si>
  <si>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</si>
  <si>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</si>
  <si>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</si>
  <si>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</si>
  <si>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</si>
  <si>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</si>
  <si>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</si>
  <si>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</si>
  <si>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</si>
  <si>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</si>
  <si>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</si>
  <si>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</si>
  <si>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</si>
  <si>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</si>
  <si>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</si>
  <si>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</si>
  <si>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</si>
  <si>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</si>
  <si>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</si>
  <si>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</si>
  <si>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</si>
  <si>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</si>
  <si>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</si>
  <si>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</si>
  <si>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</si>
  <si>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</si>
  <si>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</si>
  <si>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</si>
  <si>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</si>
  <si>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</si>
  <si>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</si>
  <si>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</si>
  <si>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</si>
  <si>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</si>
  <si>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</si>
  <si>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</si>
  <si>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</si>
  <si>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</si>
  <si>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</si>
  <si>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</si>
  <si>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</si>
  <si>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</si>
  <si>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</si>
  <si>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</si>
  <si>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</si>
  <si>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</si>
  <si>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</si>
  <si>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</si>
  <si>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</si>
  <si>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</si>
  <si>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</si>
  <si>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</si>
  <si>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</si>
  <si>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</si>
  <si>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</si>
  <si>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</si>
  <si>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</si>
  <si>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</si>
  <si>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</si>
  <si>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</si>
  <si>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</si>
  <si>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</si>
  <si>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</si>
  <si>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</si>
  <si>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</si>
  <si>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</si>
  <si>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</si>
  <si>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</si>
  <si>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</si>
  <si>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</si>
  <si>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</si>
  <si>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</si>
  <si>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</si>
  <si>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</si>
  <si>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</si>
  <si>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</si>
  <si>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</si>
  <si>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</si>
  <si>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</si>
  <si>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</si>
  <si>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</si>
  <si>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</si>
  <si>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</si>
  <si>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</si>
  <si>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</si>
  <si>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</si>
  <si>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</si>
  <si>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</si>
  <si>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</si>
  <si>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</si>
  <si>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</si>
  <si>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</si>
  <si>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</si>
  <si>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</si>
  <si>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</si>
  <si>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</si>
  <si>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</si>
  <si>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</si>
  <si>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</si>
  <si>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</si>
  <si>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</si>
  <si>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</si>
  <si>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</si>
  <si>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</si>
  <si>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</si>
  <si>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</si>
  <si>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</si>
  <si>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</si>
  <si>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</si>
  <si>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</si>
  <si>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</si>
  <si>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</si>
  <si>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</si>
  <si>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</si>
  <si>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</si>
  <si>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</si>
  <si>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</si>
  <si>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</si>
  <si>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</si>
  <si>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</si>
  <si>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</si>
  <si>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</si>
  <si>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</si>
  <si>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</si>
  <si>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</si>
  <si>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</si>
  <si>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</si>
  <si>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</si>
  <si>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</si>
  <si>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</si>
  <si>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</si>
  <si>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</si>
  <si>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</si>
  <si>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</si>
  <si>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</si>
  <si>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</si>
  <si>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</si>
  <si>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</si>
  <si>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</si>
  <si>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</si>
  <si>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</si>
  <si>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</si>
  <si>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</si>
  <si>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</si>
  <si>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</si>
  <si>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</si>
  <si>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</si>
  <si>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</si>
  <si>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</si>
  <si>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</si>
  <si>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</si>
  <si>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</si>
  <si>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</si>
  <si>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</si>
  <si>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</si>
  <si>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</si>
  <si>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</si>
  <si>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</si>
  <si>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</si>
  <si>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</si>
  <si>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</si>
  <si>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</si>
  <si>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</si>
  <si>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</si>
  <si>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</si>
  <si>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</si>
  <si>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</si>
  <si>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</si>
  <si>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</si>
  <si>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</si>
  <si>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</si>
  <si>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</si>
  <si>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</si>
  <si>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</si>
  <si>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</si>
  <si>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</si>
  <si>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</si>
  <si>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</si>
  <si>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</si>
  <si>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</si>
  <si>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</si>
  <si>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</si>
  <si>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</si>
  <si>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</si>
  <si>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</si>
  <si>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</si>
  <si>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</si>
  <si>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</si>
  <si>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</si>
  <si>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</si>
  <si>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</si>
  <si>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</si>
  <si>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</si>
  <si>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</si>
  <si>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</si>
  <si>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</si>
  <si>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</si>
  <si>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</si>
  <si>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</si>
  <si>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</si>
  <si>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</si>
  <si>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</si>
  <si>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</si>
  <si>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</si>
  <si>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</si>
  <si>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</si>
  <si>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</si>
  <si>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</si>
  <si>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</si>
  <si>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</si>
  <si>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</si>
  <si>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</si>
  <si>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</si>
  <si>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</si>
  <si>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</si>
  <si>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</si>
  <si>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</si>
  <si>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</si>
  <si>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</si>
  <si>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</si>
  <si>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</si>
  <si>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</si>
  <si>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</si>
  <si>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</si>
  <si>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</si>
  <si>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</si>
  <si>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</si>
  <si>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</si>
  <si>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</si>
  <si>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</si>
  <si>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</si>
  <si>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</si>
  <si>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</si>
  <si>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</si>
  <si>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</si>
  <si>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</si>
  <si>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</si>
  <si>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</si>
  <si>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</si>
  <si>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</si>
  <si>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</si>
  <si>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</si>
  <si>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</si>
  <si>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</si>
  <si>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</si>
  <si>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</si>
  <si>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</si>
  <si>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</si>
  <si>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</si>
  <si>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</si>
  <si>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</si>
  <si>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</si>
  <si>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</si>
  <si>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</si>
  <si>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</si>
  <si>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</si>
  <si>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</si>
  <si>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</si>
  <si>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</si>
  <si>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</si>
  <si>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</si>
  <si>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</si>
  <si>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</si>
  <si>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</si>
  <si>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</si>
  <si>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</si>
  <si>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</si>
  <si>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</si>
  <si>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</si>
  <si>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</si>
  <si>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</si>
  <si>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</si>
  <si>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</si>
  <si>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</si>
  <si>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</si>
  <si>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</si>
  <si>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</si>
  <si>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</si>
  <si>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</si>
  <si>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</si>
  <si>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</si>
  <si>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</si>
  <si>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</si>
  <si>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</si>
  <si>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</si>
  <si>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</si>
  <si>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</si>
  <si>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</si>
  <si>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</si>
  <si>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</si>
  <si>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</si>
  <si>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</si>
  <si>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</si>
  <si>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</si>
  <si>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</si>
  <si>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</si>
  <si>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</si>
  <si>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</si>
  <si>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</si>
  <si>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</si>
  <si>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</si>
  <si>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</si>
  <si>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</si>
  <si>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</si>
  <si>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</si>
  <si>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</si>
  <si>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</si>
  <si>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</si>
  <si>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</si>
  <si>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</si>
  <si>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</si>
  <si>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</si>
  <si>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</si>
  <si>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</si>
  <si>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</si>
  <si>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</si>
  <si>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</si>
  <si>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</si>
  <si>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</si>
  <si>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</si>
  <si>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</si>
  <si>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</si>
  <si>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</si>
  <si>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</si>
  <si>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</si>
  <si>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</si>
  <si>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</si>
  <si>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</si>
  <si>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</si>
  <si>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</si>
  <si>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</si>
  <si>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</si>
  <si>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</si>
  <si>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</si>
  <si>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</si>
  <si>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</si>
  <si>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</si>
  <si>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</si>
  <si>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</si>
  <si>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</si>
  <si>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</si>
  <si>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</si>
  <si>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</si>
  <si>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</si>
  <si>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</si>
  <si>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</si>
  <si>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</si>
  <si>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</si>
  <si>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</si>
  <si>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</si>
  <si>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</si>
  <si>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</si>
  <si>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</si>
  <si>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</si>
  <si>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</si>
  <si>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</si>
  <si>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</si>
  <si>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</si>
  <si>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</si>
  <si>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</si>
  <si>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</si>
  <si>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</si>
  <si>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</si>
  <si>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</si>
  <si>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</si>
  <si>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</si>
  <si>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</si>
  <si>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</si>
  <si>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</si>
  <si>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</si>
  <si>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</si>
  <si>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</si>
  <si>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</si>
  <si>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</si>
  <si>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</si>
  <si>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</si>
  <si>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</si>
  <si>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</si>
  <si>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</si>
  <si>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</si>
  <si>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</si>
  <si>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</si>
  <si>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</si>
  <si>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</si>
  <si>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</si>
  <si>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</si>
  <si>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</si>
  <si>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</si>
  <si>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</si>
  <si>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</si>
  <si>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</si>
  <si>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</si>
  <si>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</si>
  <si>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</si>
  <si>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</si>
  <si>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</si>
  <si>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</si>
  <si>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</si>
  <si>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</si>
  <si>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</si>
  <si>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</si>
  <si>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</si>
  <si>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</si>
  <si>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</si>
  <si>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</si>
  <si>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</si>
  <si>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</si>
  <si>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</si>
  <si>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</si>
  <si>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</si>
  <si>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</si>
  <si>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</si>
  <si>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</si>
  <si>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</si>
  <si>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</si>
  <si>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</si>
  <si>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</si>
  <si>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</si>
  <si>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</si>
  <si>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</si>
  <si>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</si>
  <si>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</si>
  <si>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</si>
  <si>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</si>
  <si>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</si>
  <si>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</si>
  <si>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</si>
  <si>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</si>
  <si>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</si>
  <si>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</si>
  <si>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</si>
  <si>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</si>
  <si>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</si>
  <si>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</si>
  <si>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</si>
  <si>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</si>
  <si>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</si>
  <si>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</si>
  <si>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</si>
  <si>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</si>
  <si>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</si>
  <si>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</si>
  <si>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</si>
  <si>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</si>
  <si>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</si>
  <si>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</si>
  <si>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</si>
  <si>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</si>
  <si>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</si>
  <si>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</si>
  <si>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</si>
  <si>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</si>
  <si>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</si>
  <si>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</si>
  <si>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</si>
  <si>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</si>
  <si>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</si>
  <si>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</si>
  <si>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</si>
  <si>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</si>
  <si>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</si>
  <si>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</si>
  <si>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</si>
  <si>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</si>
  <si>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</si>
  <si>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</si>
  <si>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</si>
  <si>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</si>
  <si>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</si>
  <si>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</si>
  <si>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</si>
  <si>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</si>
  <si>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</si>
  <si>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</si>
  <si>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</si>
  <si>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</si>
  <si>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</si>
  <si>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</si>
  <si>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</si>
  <si>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</si>
  <si>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</si>
  <si>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</si>
  <si>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</si>
  <si>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</si>
  <si>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</si>
  <si>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</si>
  <si>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</si>
  <si>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</si>
  <si>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</si>
  <si>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</si>
  <si>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</si>
  <si>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</si>
  <si>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</si>
  <si>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</si>
  <si>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</si>
  <si>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</si>
  <si>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</si>
  <si>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</si>
  <si>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</si>
  <si>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</si>
  <si>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</si>
  <si>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</si>
  <si>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</si>
  <si>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</si>
  <si>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</si>
  <si>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</si>
  <si>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</si>
  <si>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</si>
  <si>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</si>
  <si>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</si>
  <si>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</si>
  <si>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</si>
  <si>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</si>
  <si>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</si>
  <si>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</si>
  <si>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</si>
  <si>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</si>
  <si>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</si>
  <si>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</si>
  <si>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</si>
  <si>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</si>
  <si>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</si>
  <si>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</si>
  <si>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</si>
  <si>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</si>
  <si>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</si>
  <si>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</si>
  <si>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</si>
  <si>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</si>
  <si>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</si>
  <si>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</si>
  <si>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</si>
  <si>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</si>
  <si>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</si>
  <si>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</si>
  <si>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</si>
  <si>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</si>
  <si>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</si>
  <si>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</si>
  <si>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</si>
  <si>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</si>
  <si>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</si>
  <si>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</si>
  <si>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</si>
  <si>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</si>
  <si>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</si>
  <si>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</si>
  <si>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</si>
  <si>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</si>
  <si>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</si>
  <si>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</si>
  <si>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</si>
  <si>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</si>
  <si>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</si>
  <si>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</si>
  <si>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</si>
  <si>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</si>
  <si>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</si>
  <si>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</si>
  <si>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</si>
  <si>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</si>
  <si>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</si>
  <si>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</si>
  <si>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</si>
  <si>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</si>
  <si>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</si>
  <si>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</si>
  <si>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</si>
  <si>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</si>
  <si>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</si>
  <si>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</si>
  <si>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</si>
  <si>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</si>
  <si>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</si>
  <si>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</si>
  <si>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</si>
  <si>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</si>
  <si>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</si>
  <si>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</si>
  <si>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</si>
  <si>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</si>
  <si>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</si>
  <si>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</si>
  <si>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</si>
  <si>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</si>
  <si>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</si>
  <si>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</si>
  <si>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</si>
  <si>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</si>
  <si>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</si>
  <si>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</si>
  <si>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</si>
  <si>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</si>
  <si>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</si>
  <si>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</si>
  <si>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</si>
  <si>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</si>
  <si>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</si>
  <si>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</si>
  <si>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</si>
  <si>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</si>
  <si>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</si>
  <si>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</si>
  <si>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</si>
  <si>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</si>
  <si>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</si>
  <si>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</si>
  <si>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</si>
  <si>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</si>
  <si>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</si>
  <si>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</si>
  <si>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</si>
  <si>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</si>
  <si>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</si>
  <si>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</si>
  <si>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</si>
  <si>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</si>
  <si>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</si>
  <si>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</si>
  <si>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</si>
  <si>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</si>
  <si>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</si>
  <si>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</si>
  <si>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</si>
  <si>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</si>
  <si>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</si>
  <si>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</si>
  <si>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</si>
  <si>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</si>
  <si>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</si>
  <si>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</si>
  <si>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</si>
  <si>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</si>
  <si>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</si>
  <si>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</si>
  <si>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</si>
  <si>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</si>
  <si>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</si>
  <si>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</si>
  <si>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</si>
  <si>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</si>
  <si>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</si>
  <si>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</si>
  <si>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</si>
  <si>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</si>
  <si>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</si>
  <si>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</si>
  <si>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</si>
  <si>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</si>
  <si>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</si>
  <si>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</si>
  <si>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</si>
  <si>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</si>
  <si>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</si>
  <si>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</si>
  <si>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</si>
  <si>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</si>
  <si>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</si>
  <si>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</si>
  <si>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</si>
  <si>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</si>
  <si>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</si>
  <si>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</si>
  <si>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</si>
  <si>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</si>
  <si>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</si>
  <si>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</si>
  <si>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</si>
  <si>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</si>
  <si>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</si>
  <si>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</si>
  <si>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</si>
  <si>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</si>
  <si>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</si>
  <si>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</si>
  <si>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</si>
  <si>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</si>
  <si>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</si>
  <si>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</si>
  <si>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</si>
  <si>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</si>
  <si>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</si>
  <si>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</si>
  <si>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</si>
  <si>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</si>
  <si>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</si>
  <si>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</si>
  <si>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</si>
  <si>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</si>
  <si>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</si>
  <si>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</si>
  <si>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</si>
  <si>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</si>
  <si>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</si>
  <si>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</si>
  <si>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</si>
  <si>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</si>
  <si>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</si>
  <si>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</si>
  <si>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</si>
  <si>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</si>
  <si>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</si>
  <si>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</si>
  <si>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</si>
  <si>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</si>
  <si>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</si>
  <si>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</si>
  <si>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</si>
  <si>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</si>
  <si>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</si>
  <si>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</si>
  <si>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</si>
  <si>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</si>
  <si>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</si>
  <si>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</si>
  <si>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</si>
  <si>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</si>
  <si>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</si>
  <si>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</si>
  <si>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</si>
  <si>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</si>
  <si>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</si>
  <si>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</si>
  <si>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</si>
  <si>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</si>
  <si>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</si>
  <si>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</si>
  <si>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</si>
  <si>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</si>
  <si>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</si>
  <si>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</si>
  <si>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</si>
  <si>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</si>
  <si>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</si>
  <si>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</si>
  <si>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</si>
  <si>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</si>
  <si>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</si>
  <si>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</si>
  <si>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</si>
  <si>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</si>
  <si>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</si>
  <si>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</si>
  <si>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</si>
  <si>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</si>
  <si>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</si>
  <si>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</si>
  <si>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</si>
  <si>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</si>
  <si>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</si>
  <si>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</si>
  <si>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</si>
  <si>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</si>
  <si>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</si>
  <si>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</si>
  <si>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</si>
  <si>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</si>
  <si>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</si>
  <si>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</si>
  <si>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</si>
  <si>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</si>
  <si>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</si>
  <si>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</si>
  <si>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</si>
  <si>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</si>
  <si>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</si>
  <si>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</si>
  <si>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</si>
  <si>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</si>
  <si>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</si>
  <si>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</si>
  <si>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</si>
  <si>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</si>
  <si>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</si>
  <si>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</si>
  <si>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</si>
  <si>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</si>
  <si>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</si>
  <si>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</si>
  <si>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</si>
  <si>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</si>
  <si>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</si>
  <si>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</si>
  <si>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</si>
  <si>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</si>
  <si>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</si>
  <si>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</si>
  <si>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</si>
  <si>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</si>
  <si>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</si>
  <si>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</si>
  <si>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</si>
  <si>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</si>
  <si>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</si>
  <si>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</si>
  <si>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</si>
  <si>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</si>
  <si>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</si>
  <si>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</si>
  <si>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</si>
  <si>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</si>
  <si>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</si>
  <si>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</si>
  <si>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</si>
  <si>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</si>
  <si>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</si>
  <si>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</si>
  <si>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</si>
  <si>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</si>
  <si>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</si>
  <si>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</si>
  <si>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</si>
  <si>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</si>
  <si>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</si>
  <si>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</si>
  <si>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</si>
  <si>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</si>
  <si>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</si>
  <si>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</si>
  <si>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</si>
  <si>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</si>
  <si>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</si>
  <si>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</si>
  <si>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</si>
  <si>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</si>
  <si>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</si>
  <si>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</si>
  <si>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</si>
  <si>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</si>
  <si>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</si>
  <si>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</si>
  <si>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</si>
  <si>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</si>
  <si>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</si>
  <si>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</si>
  <si>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</si>
  <si>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</si>
  <si>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</si>
  <si>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</si>
  <si>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</si>
  <si>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</si>
  <si>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</si>
  <si>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</si>
  <si>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</si>
  <si>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</si>
  <si>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</si>
  <si>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</si>
  <si>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</si>
  <si>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</si>
  <si>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</si>
  <si>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</si>
  <si>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</si>
  <si>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</si>
  <si>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</si>
  <si>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</si>
  <si>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</si>
  <si>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</si>
  <si>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</si>
  <si>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</si>
  <si>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</si>
  <si>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</si>
  <si>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</si>
  <si>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</si>
  <si>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</si>
  <si>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</si>
  <si>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</si>
  <si>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</si>
  <si>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</si>
  <si>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</si>
  <si>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</si>
  <si>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</si>
  <si>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</si>
  <si>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</si>
  <si>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</si>
  <si>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</si>
  <si>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</si>
  <si>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</si>
  <si>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</si>
  <si>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</si>
  <si>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</si>
  <si>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</si>
  <si>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</si>
  <si>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</si>
  <si>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</si>
  <si>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</si>
  <si>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</si>
  <si>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</si>
  <si>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</si>
  <si>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</si>
  <si>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</si>
  <si>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</si>
  <si>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</si>
  <si>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</si>
  <si>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</si>
  <si>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</si>
  <si>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</si>
  <si>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</si>
  <si>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</si>
  <si>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</si>
  <si>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</si>
  <si>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</si>
  <si>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</si>
  <si>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</si>
  <si>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</si>
  <si>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</si>
  <si>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</si>
  <si>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</si>
  <si>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</si>
  <si>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</si>
  <si>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</si>
  <si>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</si>
  <si>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</si>
  <si>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</si>
  <si>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</si>
  <si>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</si>
  <si>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</si>
  <si>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</si>
  <si>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</si>
  <si>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</si>
  <si>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</si>
  <si>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</si>
  <si>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</si>
  <si>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</si>
  <si>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</si>
  <si>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</si>
  <si>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</si>
  <si>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</si>
  <si>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</si>
  <si>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</si>
  <si>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</si>
  <si>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</si>
  <si>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</si>
  <si>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</si>
  <si>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</si>
  <si>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</si>
  <si>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</si>
  <si>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</si>
  <si>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</si>
  <si>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</si>
  <si>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</si>
  <si>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</si>
  <si>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</si>
  <si>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</si>
  <si>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</si>
  <si>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</si>
  <si>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</si>
  <si>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</si>
  <si>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</si>
  <si>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</si>
  <si>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</si>
  <si>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</si>
  <si>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</si>
  <si>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</si>
  <si>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</si>
  <si>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</si>
  <si>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</si>
  <si>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</si>
  <si>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</si>
  <si>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</si>
  <si>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</si>
  <si>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</si>
  <si>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</si>
  <si>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</si>
  <si>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</si>
  <si>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</si>
  <si>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</si>
  <si>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</si>
  <si>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</si>
  <si>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</si>
  <si>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</si>
  <si>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</si>
  <si>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</si>
  <si>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</si>
  <si>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</si>
  <si>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</si>
  <si>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</si>
  <si>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</si>
  <si>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</si>
  <si>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</si>
  <si>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</si>
  <si>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</si>
  <si>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</si>
  <si>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</si>
  <si>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</si>
  <si>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</si>
  <si>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</si>
  <si>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</si>
  <si>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</si>
  <si>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</si>
  <si>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</si>
  <si>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</si>
  <si>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</si>
  <si>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</si>
  <si>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</si>
  <si>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</si>
  <si>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</si>
  <si>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</si>
  <si>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</si>
  <si>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</si>
  <si>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</si>
  <si>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</si>
  <si>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</si>
  <si>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</si>
  <si>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</si>
  <si>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</si>
  <si>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</si>
  <si>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</si>
  <si>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</si>
  <si>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</si>
  <si>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</si>
  <si>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</si>
  <si>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</si>
  <si>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</si>
  <si>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</si>
  <si>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</si>
  <si>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</si>
  <si>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</si>
  <si>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</si>
  <si>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</si>
  <si>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</si>
  <si>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</si>
  <si>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</si>
  <si>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</si>
  <si>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</si>
  <si>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</si>
  <si>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</si>
  <si>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</si>
  <si>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</si>
  <si>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</si>
  <si>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</si>
  <si>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</si>
  <si>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</si>
  <si>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</si>
  <si>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</si>
  <si>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</si>
  <si>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</si>
  <si>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</si>
  <si>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</si>
  <si>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</si>
  <si>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</si>
  <si>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</si>
  <si>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</si>
  <si>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</si>
  <si>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</si>
  <si>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</si>
  <si>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</si>
  <si>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</si>
  <si>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</si>
  <si>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</si>
  <si>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</si>
  <si>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</si>
  <si>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</si>
  <si>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</si>
  <si>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</si>
  <si>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</si>
  <si>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</si>
  <si>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</si>
  <si>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</si>
  <si>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</si>
  <si>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</si>
  <si>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</si>
  <si>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</si>
  <si>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</si>
  <si>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</si>
  <si>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</si>
  <si>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</si>
  <si>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</si>
  <si>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</si>
  <si>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</si>
  <si>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</si>
  <si>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</si>
  <si>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</si>
  <si>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</si>
  <si>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</si>
  <si>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</si>
  <si>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</si>
  <si>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</si>
  <si>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</si>
  <si>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</si>
  <si>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</si>
  <si>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</si>
  <si>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</si>
  <si>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</si>
  <si>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</si>
  <si>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</si>
  <si>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</si>
  <si>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</si>
  <si>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</si>
  <si>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</si>
  <si>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</si>
  <si>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</si>
  <si>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</si>
  <si>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</si>
  <si>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</si>
  <si>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</si>
  <si>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</si>
  <si>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</si>
  <si>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</si>
  <si>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</si>
  <si>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</si>
  <si>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</si>
  <si>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</si>
  <si>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</si>
  <si>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</si>
  <si>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</si>
  <si>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</si>
  <si>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</si>
  <si>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</si>
  <si>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</si>
  <si>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</si>
  <si>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</si>
  <si>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</si>
  <si>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</si>
  <si>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</si>
  <si>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</si>
  <si>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</si>
  <si>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</si>
  <si>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</si>
  <si>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</si>
  <si>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</si>
  <si>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</si>
  <si>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</si>
  <si>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</si>
  <si>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</si>
  <si>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</si>
  <si>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</si>
  <si>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</si>
  <si>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</si>
  <si>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</si>
  <si>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</si>
  <si>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</si>
  <si>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</si>
  <si>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</si>
  <si>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</si>
  <si>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</si>
  <si>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</si>
  <si>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</si>
  <si>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</si>
  <si>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</si>
  <si>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</si>
  <si>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</si>
  <si>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</si>
  <si>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</si>
  <si>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</si>
  <si>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</si>
  <si>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</si>
  <si>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</si>
  <si>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</si>
  <si>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</si>
  <si>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</si>
  <si>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</si>
  <si>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</si>
  <si>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</si>
  <si>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</si>
  <si>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</si>
  <si>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</si>
  <si>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</si>
  <si>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</si>
  <si>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</si>
  <si>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</si>
  <si>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</si>
  <si>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</si>
  <si>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</si>
  <si>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</si>
  <si>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</si>
  <si>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</si>
  <si>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</si>
  <si>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</si>
  <si>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</si>
  <si>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</si>
  <si>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</si>
  <si>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</si>
  <si>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</si>
  <si>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</si>
  <si>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</si>
  <si>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</si>
  <si>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</si>
  <si>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</si>
  <si>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</si>
  <si>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</si>
  <si>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</si>
  <si>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</si>
  <si>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</si>
  <si>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</si>
  <si>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</si>
  <si>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</si>
  <si>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</si>
  <si>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</si>
  <si>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</si>
  <si>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</si>
  <si>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</si>
  <si>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</si>
  <si>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</si>
  <si>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</si>
  <si>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</si>
  <si>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</si>
  <si>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</si>
  <si>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</si>
  <si>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</si>
  <si>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</si>
  <si>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</si>
  <si>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</si>
  <si>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</si>
  <si>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</si>
  <si>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</si>
  <si>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</si>
  <si>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</si>
  <si>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</si>
  <si>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</si>
  <si>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</si>
  <si>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</si>
  <si>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</si>
  <si>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</si>
  <si>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</si>
  <si>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</si>
  <si>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</si>
  <si>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</si>
  <si>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</si>
  <si>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</si>
  <si>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</si>
  <si>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</si>
  <si>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</si>
  <si>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</si>
  <si>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</si>
  <si>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</si>
  <si>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</si>
  <si>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</si>
  <si>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</si>
  <si>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</si>
  <si>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</si>
  <si>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</si>
  <si>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</si>
  <si>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</si>
  <si>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</si>
  <si>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</si>
  <si>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</si>
  <si>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</si>
  <si>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</si>
  <si>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</si>
  <si>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</si>
  <si>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</si>
  <si>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</si>
  <si>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</si>
  <si>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</si>
  <si>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</si>
  <si>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</si>
  <si>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</si>
  <si>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</si>
  <si>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</si>
  <si>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</si>
  <si>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</si>
  <si>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</si>
  <si>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</si>
  <si>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</si>
  <si>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</si>
  <si>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</si>
  <si>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</si>
  <si>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</si>
  <si>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</si>
  <si>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</si>
  <si>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</si>
  <si>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</si>
  <si>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</si>
  <si>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</si>
  <si>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</si>
  <si>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</si>
  <si>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</si>
  <si>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</si>
  <si>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</si>
  <si>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</si>
  <si>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</si>
  <si>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</si>
  <si>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</si>
  <si>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</si>
  <si>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</si>
  <si>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</si>
  <si>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</si>
  <si>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</si>
  <si>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</si>
  <si>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</si>
  <si>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</si>
  <si>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</si>
  <si>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</si>
  <si>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</si>
  <si>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</si>
  <si>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</si>
  <si>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</si>
  <si>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</si>
  <si>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</si>
  <si>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</si>
  <si>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</si>
  <si>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</si>
  <si>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</si>
  <si>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</si>
  <si>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</si>
  <si>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</si>
  <si>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</si>
  <si>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</si>
  <si>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</si>
  <si>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</si>
  <si>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</si>
  <si>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</si>
  <si>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</si>
  <si>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</si>
  <si>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</si>
  <si>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</si>
  <si>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</si>
  <si>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</si>
  <si>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</si>
  <si>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</si>
  <si>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</si>
  <si>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</si>
  <si>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</si>
  <si>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</si>
  <si>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</si>
  <si>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</si>
  <si>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</si>
  <si>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</si>
  <si>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</si>
  <si>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</si>
  <si>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</si>
  <si>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</si>
  <si>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</si>
  <si>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</si>
  <si>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</si>
  <si>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</si>
  <si>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</si>
  <si>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</si>
  <si>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</si>
  <si>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</si>
  <si>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</si>
  <si>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</si>
  <si>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</si>
  <si>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</si>
  <si>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</si>
  <si>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</si>
  <si>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</si>
  <si>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</si>
  <si>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</si>
  <si>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</si>
  <si>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</si>
  <si>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</si>
  <si>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</si>
  <si>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</si>
  <si>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</si>
  <si>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</si>
  <si>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</si>
  <si>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</si>
  <si>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</si>
  <si>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</si>
  <si>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</si>
  <si>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</si>
  <si>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</si>
  <si>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</si>
  <si>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</si>
  <si>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</si>
  <si>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</si>
  <si>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</si>
  <si>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</si>
  <si>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</si>
  <si>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</si>
  <si>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</si>
  <si>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</si>
  <si>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</si>
  <si>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</si>
  <si>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</si>
  <si>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</si>
  <si>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</si>
  <si>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</si>
  <si>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</si>
  <si>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</si>
  <si>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</si>
  <si>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</si>
  <si>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</si>
  <si>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</si>
  <si>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</si>
  <si>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</si>
  <si>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</si>
  <si>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</si>
  <si>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</si>
  <si>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</si>
  <si>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</si>
  <si>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</si>
  <si>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</si>
  <si>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</si>
  <si>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</si>
  <si>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</si>
  <si>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</si>
  <si>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</si>
  <si>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</si>
  <si>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</si>
  <si>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</si>
  <si>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</si>
  <si>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</si>
  <si>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</si>
  <si>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</si>
  <si>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</si>
  <si>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</si>
  <si>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</si>
  <si>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</si>
  <si>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</si>
  <si>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</si>
  <si>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</si>
  <si>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</si>
  <si>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</si>
  <si>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</si>
  <si>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</si>
  <si>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</si>
  <si>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</si>
  <si>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</si>
  <si>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</si>
  <si>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</si>
  <si>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</si>
  <si>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</si>
  <si>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</si>
  <si>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</si>
  <si>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</si>
  <si>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</si>
  <si>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</si>
  <si>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</si>
  <si>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</si>
  <si>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</si>
  <si>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</si>
  <si>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</si>
  <si>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</si>
  <si>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</si>
  <si>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</si>
  <si>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</si>
  <si>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</si>
  <si>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</si>
  <si>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</si>
  <si>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</si>
  <si>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</si>
  <si>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</si>
  <si>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</si>
  <si>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</si>
  <si>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</si>
  <si>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</si>
  <si>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</si>
  <si>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</si>
  <si>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</si>
  <si>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</si>
  <si>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</si>
  <si>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</si>
  <si>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</si>
  <si>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</si>
  <si>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</si>
  <si>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</si>
  <si>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</si>
  <si>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</si>
  <si>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</si>
  <si>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</si>
  <si>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</si>
  <si>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</si>
  <si>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</si>
  <si>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</si>
  <si>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</si>
  <si>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</si>
  <si>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</si>
  <si>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</si>
  <si>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</si>
  <si>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</si>
  <si>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</si>
  <si>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</si>
  <si>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</si>
  <si>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</si>
  <si>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</si>
  <si>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</si>
  <si>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</si>
  <si>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</si>
  <si>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</si>
  <si>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</si>
  <si>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</si>
  <si>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</si>
  <si>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</si>
  <si>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</si>
  <si>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</si>
  <si>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</si>
  <si>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</si>
  <si>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</si>
  <si>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</si>
  <si>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</si>
  <si>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</si>
  <si>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</si>
  <si>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</si>
  <si>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</si>
  <si>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</si>
  <si>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</si>
  <si>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</si>
  <si>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</si>
  <si>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</si>
  <si>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</si>
  <si>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</si>
  <si>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</si>
  <si>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</si>
  <si>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</si>
  <si>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</si>
  <si>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</si>
  <si>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</si>
  <si>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</si>
  <si>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</si>
  <si>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</si>
  <si>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</si>
  <si>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</si>
  <si>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</si>
  <si>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</si>
  <si>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</si>
  <si>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</si>
  <si>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</si>
  <si>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</si>
  <si>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</si>
  <si>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</si>
  <si>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</si>
  <si>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</si>
  <si>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</si>
  <si>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</si>
  <si>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</si>
  <si>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</si>
  <si>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</si>
  <si>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</si>
  <si>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</si>
  <si>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</si>
  <si>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</si>
  <si>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</si>
  <si>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</si>
  <si>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</si>
  <si>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</si>
  <si>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</si>
  <si>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</si>
  <si>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</si>
  <si>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</si>
  <si>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</si>
  <si>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</si>
  <si>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</si>
  <si>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</si>
  <si>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</si>
  <si>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</si>
  <si>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</si>
  <si>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</si>
  <si>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</si>
  <si>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</si>
  <si>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</si>
  <si>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</si>
  <si>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</si>
  <si>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</si>
  <si>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</si>
  <si>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</si>
  <si>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</si>
  <si>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</si>
  <si>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</si>
  <si>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</si>
  <si>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</si>
  <si>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</si>
  <si>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</si>
  <si>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</si>
  <si>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</si>
  <si>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</si>
  <si>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</si>
  <si>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</si>
  <si>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</si>
  <si>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</si>
  <si>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</si>
  <si>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</si>
  <si>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</si>
  <si>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</si>
  <si>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</si>
  <si>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</si>
  <si>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</si>
  <si>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</si>
  <si>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</si>
  <si>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</si>
  <si>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</si>
  <si>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</si>
  <si>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</si>
  <si>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</si>
  <si>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</si>
  <si>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</si>
  <si>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</si>
  <si>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</si>
  <si>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</si>
  <si>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</si>
  <si>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</si>
  <si>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</si>
  <si>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</si>
  <si>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</si>
  <si>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</si>
  <si>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</si>
  <si>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</si>
  <si>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</si>
  <si>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</si>
  <si>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</si>
  <si>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</si>
  <si>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</si>
  <si>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</si>
  <si>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</si>
  <si>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</si>
  <si>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</si>
  <si>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</si>
  <si>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</si>
  <si>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</si>
  <si>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</si>
  <si>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</si>
  <si>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</si>
  <si>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</si>
  <si>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</si>
  <si>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</si>
  <si>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</si>
  <si>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</si>
  <si>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</si>
  <si>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</si>
  <si>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</si>
  <si>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</si>
  <si>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</si>
  <si>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</si>
  <si>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</si>
  <si>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</si>
  <si>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</si>
  <si>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</si>
  <si>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</si>
  <si>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</si>
  <si>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</si>
  <si>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</si>
  <si>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</si>
  <si>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</si>
  <si>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</si>
  <si>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</si>
  <si>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</si>
  <si>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</si>
  <si>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</si>
  <si>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</si>
  <si>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</si>
  <si>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</si>
  <si>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</si>
  <si>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</si>
  <si>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</si>
  <si>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</si>
  <si>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</si>
  <si>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</si>
  <si>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</si>
  <si>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</si>
  <si>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</si>
  <si>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</si>
  <si>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</si>
  <si>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</si>
  <si>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</si>
  <si>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</si>
  <si>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</si>
  <si>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</si>
  <si>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</si>
  <si>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</si>
  <si>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</si>
  <si>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</si>
  <si>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</si>
  <si>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</si>
  <si>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</si>
  <si>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</si>
  <si>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</si>
  <si>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</si>
  <si>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</si>
  <si>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</si>
  <si>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</si>
  <si>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</si>
  <si>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</si>
  <si>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</si>
  <si>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</si>
  <si>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</si>
  <si>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</si>
  <si>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</si>
  <si>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</si>
  <si>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</si>
  <si>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</si>
  <si>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</si>
  <si>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</si>
  <si>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</si>
  <si>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</si>
  <si>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</si>
  <si>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</si>
  <si>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</si>
  <si>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</si>
  <si>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</si>
  <si>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</si>
  <si>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</si>
  <si>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</si>
  <si>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</si>
  <si>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</si>
  <si>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</si>
  <si>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</si>
  <si>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</si>
  <si>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</si>
  <si>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</si>
  <si>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</si>
  <si>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</si>
  <si>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</si>
  <si>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</si>
  <si>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</si>
  <si>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</si>
  <si>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</si>
  <si>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</si>
  <si>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</si>
  <si>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</si>
  <si>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</si>
  <si>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</si>
  <si>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</si>
  <si>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</si>
  <si>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</si>
  <si>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</si>
  <si>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</si>
  <si>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</si>
  <si>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</si>
  <si>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</si>
  <si>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</si>
  <si>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</si>
  <si>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</si>
  <si>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</si>
  <si>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</si>
  <si>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</si>
  <si>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</si>
  <si>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</si>
  <si>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</si>
  <si>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</si>
  <si>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</si>
  <si>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</si>
  <si>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</si>
  <si>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</si>
  <si>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</si>
  <si>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</si>
  <si>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</si>
  <si>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</si>
  <si>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</si>
  <si>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</si>
  <si>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</si>
  <si>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</si>
  <si>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</si>
  <si>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</si>
  <si>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</si>
  <si>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</si>
  <si>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</si>
  <si>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</si>
  <si>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</si>
  <si>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</si>
  <si>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</si>
  <si>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</si>
  <si>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</si>
  <si>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</si>
  <si>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</si>
  <si>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</si>
  <si>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</si>
  <si>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</si>
  <si>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</si>
  <si>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</si>
  <si>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</si>
  <si>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</si>
  <si>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</si>
  <si>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</si>
  <si>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</si>
  <si>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</si>
  <si>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</si>
  <si>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</si>
  <si>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</si>
  <si>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</si>
  <si>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</si>
  <si>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</si>
  <si>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</si>
  <si>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</si>
  <si>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</si>
  <si>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</si>
  <si>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</si>
  <si>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</si>
  <si>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</si>
  <si>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</si>
  <si>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</si>
  <si>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</si>
  <si>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</si>
  <si>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</si>
  <si>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</si>
  <si>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</si>
  <si>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</si>
  <si>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</si>
  <si>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</si>
  <si>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</si>
  <si>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</si>
  <si>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</si>
  <si>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</si>
  <si>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</si>
  <si>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</si>
  <si>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</si>
  <si>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</si>
  <si>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</si>
  <si>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</si>
  <si>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</si>
  <si>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</si>
  <si>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</si>
  <si>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</si>
  <si>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</si>
  <si>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</si>
  <si>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</si>
  <si>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</si>
  <si>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</si>
  <si>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</si>
  <si>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</si>
  <si>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</si>
  <si>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</si>
  <si>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</si>
  <si>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</si>
  <si>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</si>
  <si>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</si>
  <si>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</si>
  <si>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</si>
  <si>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</si>
  <si>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</si>
  <si>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</si>
  <si>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</si>
  <si>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</si>
  <si>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</si>
  <si>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</si>
  <si>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</si>
  <si>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</si>
  <si>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</si>
  <si>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</si>
  <si>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</si>
  <si>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</si>
  <si>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</si>
  <si>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</si>
  <si>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</si>
  <si>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</si>
  <si>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</si>
  <si>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</si>
  <si>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</si>
  <si>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</si>
  <si>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</si>
  <si>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</si>
  <si>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</si>
  <si>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</si>
  <si>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</si>
  <si>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</si>
  <si>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</si>
  <si>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</si>
  <si>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</si>
  <si>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</si>
  <si>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</si>
  <si>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</si>
  <si>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</si>
  <si>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</si>
  <si>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</si>
  <si>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</si>
  <si>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</si>
  <si>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</si>
  <si>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</si>
  <si>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</si>
  <si>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</si>
  <si>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</si>
  <si>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</si>
  <si>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</si>
  <si>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</si>
  <si>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</si>
  <si>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</si>
  <si>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</si>
  <si>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</si>
  <si>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</si>
  <si>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</si>
  <si>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</si>
  <si>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</si>
  <si>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</si>
  <si>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</si>
  <si>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</si>
  <si>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</si>
  <si>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</si>
  <si>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</si>
  <si>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</si>
  <si>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</si>
  <si>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</si>
  <si>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</si>
  <si>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</si>
  <si>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</si>
  <si>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</si>
  <si>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</si>
  <si>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</si>
  <si>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</si>
  <si>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</si>
  <si>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</si>
  <si>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</si>
  <si>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</si>
  <si>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</si>
  <si>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</si>
  <si>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</si>
  <si>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</si>
  <si>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</si>
  <si>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</si>
  <si>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</si>
  <si>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</si>
  <si>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</si>
  <si>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</si>
  <si>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</si>
  <si>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</si>
  <si>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</si>
  <si>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</si>
  <si>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</si>
  <si>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</si>
  <si>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</si>
  <si>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</si>
  <si>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</si>
  <si>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</si>
  <si>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</si>
  <si>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</si>
  <si>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</si>
  <si>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</si>
  <si>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</si>
  <si>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</si>
  <si>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</si>
  <si>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</si>
  <si>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</si>
  <si>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</si>
  <si>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</si>
  <si>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</si>
  <si>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</si>
  <si>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</si>
  <si>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</si>
  <si>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</si>
  <si>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</si>
  <si>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</si>
  <si>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</si>
  <si>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</si>
  <si>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</si>
  <si>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</si>
  <si>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</si>
  <si>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</si>
  <si>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</si>
  <si>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</si>
  <si>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</si>
  <si>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</si>
  <si>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</si>
  <si>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</si>
  <si>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</si>
  <si>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</si>
  <si>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</si>
  <si>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</si>
  <si>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</si>
  <si>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</si>
  <si>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</si>
  <si>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</si>
  <si>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</si>
  <si>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</si>
  <si>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</si>
  <si>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</si>
  <si>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</si>
  <si>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</si>
  <si>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</si>
  <si>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</si>
  <si>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</si>
  <si>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</si>
  <si>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</si>
  <si>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</si>
  <si>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</si>
  <si>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</si>
  <si>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</si>
  <si>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</si>
  <si>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</si>
  <si>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</si>
  <si>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</si>
  <si>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</si>
  <si>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</si>
  <si>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</si>
  <si>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</si>
  <si>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</si>
  <si>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</si>
  <si>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</si>
  <si>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</si>
  <si>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</si>
  <si>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</si>
  <si>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</si>
  <si>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</si>
  <si>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</si>
  <si>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</si>
  <si>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</si>
  <si>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</si>
  <si>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</si>
  <si>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</si>
  <si>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</si>
  <si>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</si>
  <si>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</si>
  <si>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</si>
  <si>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</si>
  <si>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</si>
  <si>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</si>
  <si>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</si>
  <si>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</si>
  <si>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</si>
  <si>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</si>
  <si>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</si>
  <si>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</si>
  <si>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</si>
  <si>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</si>
  <si>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</si>
  <si>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</si>
  <si>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</si>
  <si>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</si>
  <si>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</si>
  <si>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</si>
  <si>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</si>
  <si>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</si>
  <si>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</si>
  <si>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</si>
  <si>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</si>
  <si>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</si>
  <si>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</si>
  <si>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</si>
  <si>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</si>
  <si>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</si>
  <si>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</si>
  <si>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</si>
  <si>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</si>
  <si>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</si>
  <si>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</si>
  <si>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</si>
  <si>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</si>
  <si>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</si>
  <si>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</si>
  <si>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</si>
  <si>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</si>
  <si>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</si>
  <si>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</si>
  <si>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</si>
  <si>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</si>
  <si>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</si>
  <si>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</si>
  <si>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</si>
  <si>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</si>
  <si>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</si>
  <si>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</si>
  <si>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</si>
  <si>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</si>
  <si>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</si>
  <si>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</si>
  <si>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</si>
  <si>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</si>
  <si>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</si>
  <si>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</si>
  <si>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</si>
  <si>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</si>
  <si>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</si>
  <si>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</si>
  <si>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</si>
  <si>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</si>
  <si>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</si>
  <si>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</si>
  <si>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</si>
  <si>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</si>
  <si>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</si>
  <si>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</si>
  <si>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</si>
  <si>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</si>
  <si>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</si>
  <si>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</si>
  <si>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</si>
  <si>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</si>
  <si>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</si>
  <si>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</si>
  <si>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</si>
  <si>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</si>
  <si>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</si>
  <si>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</si>
  <si>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</si>
  <si>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</si>
  <si>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</si>
  <si>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</si>
  <si>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</si>
  <si>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</si>
  <si>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</si>
  <si>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</si>
  <si>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</si>
  <si>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</si>
  <si>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</si>
  <si>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</si>
  <si>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</si>
  <si>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</si>
  <si>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</si>
  <si>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</si>
  <si>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</si>
  <si>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</si>
  <si>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</si>
  <si>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</si>
  <si>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</si>
  <si>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</si>
  <si>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</si>
  <si>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</si>
  <si>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</si>
  <si>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</si>
  <si>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</si>
  <si>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</si>
  <si>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</si>
  <si>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</si>
  <si>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</si>
  <si>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</si>
  <si>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</si>
  <si>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</si>
  <si>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</si>
  <si>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</si>
  <si>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</si>
  <si>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</si>
  <si>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</si>
  <si>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</si>
  <si>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</si>
  <si>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</si>
  <si>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</si>
  <si>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</si>
  <si>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</si>
  <si>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</si>
  <si>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</si>
  <si>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</si>
  <si>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</si>
  <si>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</si>
  <si>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</si>
  <si>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</si>
  <si>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</si>
  <si>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</si>
  <si>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</si>
  <si>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</si>
  <si>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</si>
  <si>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</si>
  <si>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</si>
  <si>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</si>
  <si>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</si>
  <si>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</si>
  <si>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</si>
  <si>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</si>
  <si>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</si>
  <si>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</si>
  <si>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</si>
  <si>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</si>
  <si>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</si>
  <si>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</si>
  <si>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</si>
  <si>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</si>
  <si>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</si>
  <si>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</si>
  <si>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</si>
  <si>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</si>
  <si>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</si>
  <si>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</si>
  <si>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</si>
  <si>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</si>
  <si>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</si>
  <si>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</si>
  <si>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</si>
  <si>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</si>
  <si>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</si>
  <si>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</si>
  <si>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</si>
  <si>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</si>
  <si>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</si>
  <si>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</si>
  <si>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</si>
  <si>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</si>
  <si>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</si>
  <si>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</si>
  <si>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</si>
  <si>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</si>
  <si>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</si>
  <si>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</si>
  <si>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</si>
  <si>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</si>
  <si>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</si>
  <si>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</si>
  <si>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</si>
  <si>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</si>
  <si>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</si>
  <si>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</si>
  <si>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</si>
  <si>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</si>
  <si>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</si>
  <si>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</si>
  <si>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</si>
  <si>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</si>
  <si>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</si>
  <si>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</si>
  <si>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</si>
  <si>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</si>
  <si>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</si>
  <si>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</si>
  <si>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</si>
  <si>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</si>
  <si>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</si>
  <si>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</si>
  <si>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</si>
  <si>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</si>
  <si>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</si>
  <si>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</si>
  <si>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</si>
  <si>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</si>
  <si>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</si>
  <si>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</si>
  <si>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</si>
  <si>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</si>
  <si>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</si>
  <si>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</si>
  <si>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</si>
  <si>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</si>
  <si>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</si>
  <si>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</si>
  <si>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</si>
  <si>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</si>
  <si>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</si>
  <si>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</si>
  <si>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</si>
  <si>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</si>
  <si>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</si>
  <si>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</si>
  <si>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</si>
  <si>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</si>
  <si>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</si>
  <si>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</si>
  <si>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</si>
  <si>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</si>
  <si>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</si>
  <si>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</si>
  <si>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</si>
  <si>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</si>
  <si>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</si>
  <si>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</si>
  <si>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</si>
  <si>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</si>
  <si>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</si>
  <si>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</si>
  <si>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</si>
  <si>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</si>
  <si>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</si>
  <si>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</si>
  <si>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</si>
  <si>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</si>
  <si>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</si>
  <si>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</si>
  <si>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</si>
  <si>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</si>
  <si>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</si>
  <si>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</si>
  <si>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</si>
  <si>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</si>
  <si>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</si>
  <si>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</si>
  <si>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</si>
  <si>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</si>
  <si>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</si>
  <si>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</si>
  <si>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</si>
  <si>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</si>
  <si>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</si>
  <si>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</si>
  <si>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</si>
  <si>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</si>
  <si>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</si>
  <si>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</si>
  <si>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</si>
  <si>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</si>
  <si>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</si>
  <si>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</si>
  <si>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</si>
  <si>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</si>
  <si>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</si>
  <si>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</si>
  <si>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</si>
  <si>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</si>
  <si>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</si>
  <si>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</si>
  <si>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</si>
  <si>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</si>
  <si>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</si>
  <si>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</si>
  <si>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</si>
  <si>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</si>
  <si>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</si>
  <si>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</si>
  <si>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</si>
  <si>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</si>
  <si>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</si>
  <si>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</si>
  <si>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</si>
  <si>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</si>
  <si>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</si>
  <si>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</si>
  <si>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</si>
  <si>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</si>
  <si>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</si>
  <si>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</si>
  <si>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</si>
  <si>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</si>
  <si>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</si>
  <si>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</si>
  <si>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</si>
  <si>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</si>
  <si>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</si>
  <si>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</si>
  <si>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</si>
  <si>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</si>
  <si>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</si>
  <si>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</si>
  <si>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</si>
  <si>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</si>
  <si>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</si>
  <si>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</si>
  <si>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</si>
  <si>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</si>
  <si>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</si>
  <si>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</si>
  <si>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</si>
  <si>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</si>
  <si>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</si>
  <si>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</si>
  <si>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</si>
  <si>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</si>
  <si>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</si>
  <si>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</si>
  <si>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</si>
  <si>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</si>
  <si>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</si>
  <si>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</si>
  <si>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</si>
  <si>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</si>
  <si>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</si>
  <si>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</si>
  <si>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</si>
  <si>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</si>
  <si>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</si>
  <si>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</si>
  <si>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</si>
  <si>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</si>
  <si>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</si>
  <si>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</si>
  <si>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</si>
  <si>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</si>
  <si>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</si>
  <si>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</si>
  <si>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</si>
  <si>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</si>
  <si>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</si>
  <si>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</si>
  <si>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</si>
  <si>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</si>
  <si>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</si>
  <si>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</si>
  <si>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</si>
  <si>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</si>
  <si>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</si>
  <si>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</si>
  <si>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</si>
  <si>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</si>
  <si>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</si>
  <si>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</si>
  <si>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</si>
  <si>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</si>
  <si>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</si>
  <si>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</si>
  <si>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</si>
  <si>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</si>
  <si>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</si>
  <si>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</si>
  <si>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</si>
  <si>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</si>
  <si>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</si>
  <si>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</si>
  <si>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</si>
  <si>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</si>
  <si>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</si>
  <si>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</si>
  <si>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</si>
  <si>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</si>
  <si>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</si>
  <si>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</si>
  <si>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</si>
  <si>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</si>
  <si>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</si>
  <si>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</si>
  <si>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</si>
  <si>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</si>
  <si>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</si>
  <si>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</si>
  <si>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</si>
  <si>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</si>
  <si>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</si>
  <si>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</si>
  <si>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</si>
  <si>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</si>
  <si>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</si>
  <si>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</si>
  <si>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</si>
  <si>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</si>
  <si>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</si>
  <si>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</si>
  <si>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</si>
  <si>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</si>
  <si>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</si>
  <si>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</si>
  <si>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</si>
  <si>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</si>
  <si>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</si>
  <si>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</si>
  <si>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</si>
  <si>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</si>
  <si>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</si>
  <si>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</si>
  <si>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</si>
  <si>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</si>
  <si>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</si>
  <si>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</si>
  <si>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</si>
  <si>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</si>
  <si>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</si>
  <si>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</si>
  <si>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</si>
  <si>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</si>
  <si>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</si>
  <si>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</si>
  <si>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</si>
  <si>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</si>
  <si>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</si>
  <si>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</si>
  <si>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</si>
  <si>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</si>
  <si>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</si>
  <si>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</si>
  <si>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</si>
  <si>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</si>
  <si>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</si>
  <si>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</si>
  <si>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</si>
  <si>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</si>
  <si>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</si>
  <si>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</si>
  <si>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</si>
  <si>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</si>
  <si>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</si>
  <si>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</si>
  <si>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</si>
  <si>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</si>
  <si>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</si>
  <si>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</si>
  <si>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</si>
  <si>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</si>
  <si>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</si>
  <si>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</si>
  <si>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</si>
  <si>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</si>
  <si>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</si>
  <si>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</si>
  <si>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</si>
  <si>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</si>
  <si>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</si>
  <si>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</si>
  <si>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</si>
  <si>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</si>
  <si>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</si>
  <si>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</si>
  <si>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</si>
  <si>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</si>
  <si>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</si>
  <si>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</si>
  <si>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</si>
  <si>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</si>
  <si>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</si>
  <si>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</si>
  <si>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</si>
  <si>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</si>
  <si>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</si>
  <si>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</si>
  <si>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</si>
  <si>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</si>
  <si>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</si>
  <si>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</si>
  <si>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</si>
  <si>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</si>
  <si>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</si>
  <si>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</si>
  <si>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</si>
  <si>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</si>
  <si>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</si>
  <si>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</si>
  <si>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</si>
  <si>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</si>
  <si>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</si>
  <si>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</si>
  <si>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</si>
  <si>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</si>
  <si>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</si>
  <si>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</si>
  <si>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</si>
  <si>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</si>
  <si>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</si>
  <si>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</si>
  <si>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</si>
  <si>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</si>
  <si>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</si>
  <si>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</si>
  <si>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</si>
  <si>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</si>
  <si>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</si>
  <si>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</si>
  <si>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</si>
  <si>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</si>
  <si>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</si>
  <si>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</si>
  <si>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</si>
  <si>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</si>
  <si>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</si>
  <si>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</si>
  <si>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</si>
  <si>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</si>
  <si>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</si>
  <si>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</si>
  <si>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</si>
  <si>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</si>
  <si>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</si>
  <si>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</si>
  <si>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</si>
  <si>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</si>
  <si>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</si>
  <si>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</si>
  <si>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</si>
  <si>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</si>
  <si>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</si>
  <si>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</si>
  <si>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</si>
  <si>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</si>
  <si>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</si>
  <si>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</si>
  <si>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</si>
  <si>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</si>
  <si>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</si>
  <si>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</si>
  <si>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</si>
  <si>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</si>
  <si>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</si>
  <si>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</si>
  <si>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</si>
  <si>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</si>
  <si>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</si>
  <si>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</si>
  <si>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</si>
  <si>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</si>
  <si>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</si>
  <si>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</si>
  <si>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</si>
  <si>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</si>
  <si>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</si>
  <si>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</si>
  <si>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</si>
  <si>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</si>
  <si>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</si>
  <si>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</si>
  <si>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</si>
  <si>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</si>
  <si>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</si>
  <si>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</si>
  <si>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</si>
  <si>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</si>
  <si>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</si>
  <si>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</si>
  <si>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</si>
  <si>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</si>
  <si>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</si>
  <si>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</si>
  <si>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</si>
  <si>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</si>
  <si>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</si>
  <si>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</si>
  <si>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</si>
  <si>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</si>
  <si>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</si>
  <si>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</si>
  <si>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</si>
  <si>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</si>
  <si>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</si>
  <si>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</si>
  <si>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</si>
  <si>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</si>
  <si>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</si>
  <si>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</si>
  <si>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</si>
  <si>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</si>
  <si>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</si>
  <si>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</si>
  <si>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</si>
  <si>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</si>
  <si>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</si>
  <si>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</si>
  <si>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</si>
  <si>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</si>
  <si>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</si>
  <si>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</si>
  <si>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</si>
  <si>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</si>
  <si>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</si>
  <si>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</si>
  <si>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</si>
  <si>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</si>
  <si>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</si>
  <si>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</si>
  <si>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</si>
  <si>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</si>
  <si>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</si>
  <si>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</si>
  <si>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</si>
  <si>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</si>
  <si>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</si>
  <si>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</si>
  <si>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</si>
  <si>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</si>
  <si>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</si>
  <si>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</si>
  <si>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</si>
  <si>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</si>
  <si>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</si>
  <si>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</si>
  <si>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</si>
  <si>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</si>
  <si>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</si>
  <si>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</si>
  <si>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</si>
  <si>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</si>
  <si>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</si>
  <si>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</si>
  <si>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</si>
  <si>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</si>
  <si>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</si>
  <si>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</si>
  <si>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</si>
  <si>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</si>
  <si>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</si>
  <si>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</si>
  <si>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</si>
  <si>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</si>
  <si>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</si>
  <si>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</si>
  <si>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</si>
  <si>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</si>
  <si>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</si>
  <si>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</si>
  <si>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</si>
  <si>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</si>
  <si>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</si>
  <si>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</si>
  <si>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</si>
  <si>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</si>
  <si>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</si>
  <si>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</si>
  <si>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</si>
  <si>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</si>
  <si>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</si>
  <si>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</si>
  <si>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</si>
  <si>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</si>
  <si>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</si>
  <si>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</si>
  <si>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</si>
  <si>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</si>
  <si>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</si>
  <si>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</si>
  <si>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</si>
  <si>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</si>
  <si>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</si>
  <si>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</si>
  <si>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</si>
  <si>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</si>
  <si>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</si>
  <si>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</si>
  <si>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</si>
  <si>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</si>
  <si>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</si>
  <si>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</si>
  <si>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</si>
  <si>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</si>
  <si>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</si>
  <si>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</si>
  <si>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</si>
  <si>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</si>
  <si>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</si>
  <si>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</si>
  <si>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</si>
  <si>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</si>
  <si>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</si>
  <si>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</si>
  <si>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</si>
  <si>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</si>
  <si>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</si>
  <si>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</si>
  <si>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</si>
  <si>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</si>
  <si>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</si>
  <si>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</si>
  <si>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</si>
  <si>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</si>
  <si>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</si>
  <si>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</si>
  <si>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</si>
  <si>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</si>
  <si>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</si>
  <si>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</si>
  <si>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</si>
  <si>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</si>
  <si>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</si>
  <si>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</si>
  <si>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</si>
  <si>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</si>
  <si>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</si>
  <si>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</si>
  <si>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</si>
  <si>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</si>
  <si>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</si>
  <si>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</si>
  <si>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</si>
  <si>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</si>
  <si>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</si>
  <si>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</si>
  <si>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</si>
  <si>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</si>
  <si>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</si>
  <si>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</si>
  <si>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</si>
  <si>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</si>
  <si>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</si>
  <si>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</si>
  <si>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</si>
  <si>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</si>
  <si>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</si>
  <si>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</si>
  <si>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</si>
  <si>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</si>
  <si>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</si>
  <si>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</si>
  <si>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</si>
  <si>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</si>
  <si>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</si>
  <si>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</si>
  <si>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</si>
  <si>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</si>
  <si>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</si>
  <si>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</si>
  <si>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</si>
  <si>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</si>
  <si>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</si>
  <si>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</si>
  <si>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</si>
  <si>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</si>
  <si>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</si>
  <si>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</si>
  <si>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</si>
  <si>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</si>
  <si>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</si>
  <si>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</si>
  <si>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</si>
  <si>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</si>
  <si>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</si>
  <si>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</si>
  <si>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</si>
  <si>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</si>
  <si>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</si>
  <si>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</si>
  <si>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</si>
  <si>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</si>
  <si>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</si>
  <si>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</si>
  <si>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</si>
  <si>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</si>
  <si>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</si>
  <si>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</si>
  <si>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</si>
  <si>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</si>
  <si>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</si>
  <si>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</si>
  <si>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</si>
  <si>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</si>
  <si>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</si>
  <si>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</si>
  <si>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</si>
  <si>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</si>
  <si>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</si>
  <si>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</si>
  <si>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</si>
  <si>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</si>
  <si>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</si>
  <si>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</si>
  <si>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</si>
  <si>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</si>
  <si>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</si>
  <si>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</si>
  <si>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</si>
  <si>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</si>
  <si>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</si>
  <si>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</si>
  <si>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</si>
  <si>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</si>
  <si>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</si>
  <si>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</si>
  <si>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</si>
  <si>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</si>
  <si>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</si>
  <si>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</si>
  <si>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</si>
  <si>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</si>
  <si>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</si>
  <si>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</si>
  <si>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</si>
  <si>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</si>
  <si>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</si>
  <si>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</si>
  <si>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</si>
  <si>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</si>
  <si>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</si>
  <si>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</si>
  <si>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</si>
  <si>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</si>
  <si>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</si>
  <si>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</si>
  <si>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</si>
  <si>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</si>
  <si>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</si>
  <si>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</si>
  <si>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</si>
  <si>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</si>
  <si>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</si>
  <si>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</si>
  <si>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</si>
  <si>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</si>
  <si>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</si>
  <si>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</si>
  <si>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</si>
  <si>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</si>
  <si>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</si>
  <si>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</si>
  <si>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</si>
  <si>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</si>
  <si>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</si>
  <si>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</si>
  <si>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</si>
  <si>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</si>
  <si>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</si>
  <si>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</si>
  <si>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</si>
  <si>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</si>
  <si>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</si>
  <si>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</si>
  <si>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</si>
  <si>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</si>
  <si>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</si>
  <si>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</si>
  <si>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</si>
  <si>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</si>
  <si>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</si>
  <si>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</si>
  <si>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</si>
  <si>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</si>
  <si>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</si>
  <si>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</si>
  <si>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</si>
  <si>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</si>
  <si>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</si>
  <si>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</si>
  <si>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</si>
  <si>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</si>
  <si>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</si>
  <si>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</si>
  <si>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</si>
  <si>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</si>
  <si>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</si>
  <si>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</si>
  <si>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</si>
  <si>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</si>
  <si>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</si>
  <si>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</si>
  <si>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</si>
  <si>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</si>
  <si>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</si>
  <si>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</si>
  <si>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</si>
  <si>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</si>
  <si>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</si>
  <si>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</si>
  <si>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</si>
  <si>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</si>
  <si>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</si>
  <si>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</si>
  <si>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</si>
  <si>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</si>
  <si>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</si>
  <si>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</si>
  <si>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</si>
  <si>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</si>
  <si>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</si>
  <si>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</si>
  <si>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</si>
  <si>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</si>
  <si>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</si>
  <si>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</si>
  <si>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</si>
  <si>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</si>
  <si>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</si>
  <si>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</si>
  <si>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</si>
  <si>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</si>
  <si>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</si>
  <si>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</si>
  <si>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</si>
  <si>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</si>
  <si>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</si>
  <si>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</si>
  <si>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</si>
  <si>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</si>
  <si>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</si>
  <si>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</si>
  <si>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</si>
  <si>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</si>
  <si>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</si>
  <si>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</si>
  <si>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</si>
  <si>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</si>
  <si>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</si>
  <si>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</si>
  <si>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</si>
  <si>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</si>
  <si>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</si>
  <si>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</si>
  <si>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</si>
  <si>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</si>
  <si>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</si>
  <si>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</si>
  <si>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</si>
  <si>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</si>
  <si>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</si>
  <si>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</si>
  <si>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</si>
  <si>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</si>
  <si>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</si>
  <si>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</si>
  <si>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</si>
  <si>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</si>
  <si>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</si>
  <si>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</si>
  <si>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</si>
  <si>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</si>
  <si>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</si>
  <si>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</si>
  <si>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</si>
  <si>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</si>
  <si>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</si>
  <si>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</si>
  <si>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</si>
  <si>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</si>
  <si>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</si>
  <si>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</si>
  <si>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</si>
  <si>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</si>
  <si>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</si>
  <si>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</si>
  <si>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</si>
  <si>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</si>
  <si>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</si>
  <si>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</si>
  <si>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</si>
  <si>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</si>
  <si>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</si>
  <si>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</si>
  <si>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</si>
  <si>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</si>
  <si>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</si>
  <si>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</si>
  <si>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</si>
  <si>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</si>
  <si>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</si>
  <si>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</si>
  <si>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</si>
  <si>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</si>
  <si>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</si>
  <si>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</si>
  <si>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</si>
  <si>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</si>
  <si>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</si>
  <si>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</si>
  <si>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</si>
  <si>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</si>
  <si>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</si>
  <si>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</si>
  <si>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</si>
  <si>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</si>
  <si>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</si>
  <si>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</si>
  <si>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</si>
  <si>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</si>
  <si>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</si>
  <si>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</si>
  <si>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</si>
  <si>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</si>
  <si>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</si>
  <si>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</si>
  <si>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</si>
  <si>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</si>
  <si>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</si>
  <si>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</si>
  <si>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</si>
  <si>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</si>
  <si>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</si>
  <si>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</si>
  <si>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</si>
  <si>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</si>
  <si>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</si>
  <si>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</si>
  <si>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</si>
  <si>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</si>
  <si>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</si>
  <si>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</si>
  <si>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</si>
  <si>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</si>
  <si>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</si>
  <si>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</si>
  <si>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</si>
  <si>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</si>
  <si>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</si>
  <si>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</si>
  <si>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</si>
  <si>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</si>
  <si>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</si>
  <si>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</si>
  <si>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</si>
  <si>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</si>
  <si>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</si>
  <si>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</si>
  <si>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</si>
  <si>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</si>
  <si>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</si>
  <si>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</si>
  <si>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</si>
  <si>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</si>
  <si>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</si>
  <si>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</si>
  <si>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</si>
  <si>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</si>
  <si>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</si>
  <si>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</si>
  <si>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</si>
  <si>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</si>
  <si>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</si>
  <si>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</si>
  <si>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</si>
  <si>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</si>
  <si>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</si>
  <si>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</si>
  <si>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</si>
  <si>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</si>
  <si>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</si>
  <si>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</si>
  <si>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</si>
  <si>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</si>
  <si>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</si>
  <si>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</si>
  <si>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</si>
  <si>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</si>
  <si>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</si>
  <si>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</si>
  <si>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</si>
  <si>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</si>
  <si>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</si>
  <si>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</si>
  <si>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</si>
  <si>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</si>
  <si>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</si>
  <si>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</si>
  <si>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</si>
  <si>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</si>
  <si>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</si>
  <si>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</si>
  <si>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</si>
  <si>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</si>
  <si>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</si>
  <si>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</si>
  <si>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</si>
  <si>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</si>
  <si>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</si>
  <si>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</si>
  <si>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</si>
  <si>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</si>
  <si>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</si>
  <si>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</si>
  <si>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</si>
  <si>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</si>
  <si>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</si>
  <si>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</si>
  <si>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</si>
  <si>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</si>
  <si>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</si>
  <si>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</si>
  <si>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</si>
  <si>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</si>
  <si>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</si>
  <si>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</si>
  <si>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</si>
  <si>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</si>
  <si>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</si>
  <si>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</si>
  <si>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</si>
  <si>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</si>
  <si>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</si>
  <si>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</si>
  <si>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</si>
  <si>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</si>
  <si>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</si>
  <si>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</si>
  <si>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</si>
  <si>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</si>
  <si>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</si>
  <si>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</si>
  <si>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</si>
  <si>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</si>
  <si>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</si>
  <si>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</si>
  <si>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</si>
  <si>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</si>
  <si>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</si>
  <si>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</si>
  <si>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</si>
  <si>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</si>
  <si>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</si>
  <si>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</si>
  <si>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</si>
  <si>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</si>
  <si>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</si>
  <si>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</si>
  <si>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</si>
  <si>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</si>
  <si>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</si>
  <si>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</si>
  <si>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</si>
  <si>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</si>
  <si>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</si>
  <si>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</si>
  <si>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</si>
  <si>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</si>
  <si>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</si>
  <si>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</si>
  <si>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</si>
  <si>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</si>
  <si>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</si>
  <si>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</si>
  <si>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</si>
  <si>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</si>
  <si>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</si>
  <si>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</si>
  <si>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</si>
  <si>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</si>
  <si>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</si>
  <si>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</si>
  <si>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</si>
  <si>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</si>
  <si>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</si>
  <si>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</si>
  <si>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</si>
  <si>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</si>
  <si>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</si>
  <si>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</si>
  <si>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</si>
  <si>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</si>
  <si>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</si>
  <si>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</si>
  <si>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</si>
  <si>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</si>
  <si>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</si>
  <si>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</si>
  <si>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</si>
  <si>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</si>
  <si>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</si>
  <si>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</si>
  <si>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</si>
  <si>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</si>
  <si>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</si>
  <si>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</si>
  <si>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</si>
  <si>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</si>
  <si>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</si>
  <si>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</si>
  <si>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</si>
  <si>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</si>
  <si>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</si>
  <si>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</si>
  <si>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</si>
  <si>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</si>
  <si>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</si>
  <si>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</si>
  <si>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</si>
  <si>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</si>
  <si>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</si>
  <si>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</si>
  <si>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</si>
  <si>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</si>
  <si>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</si>
  <si>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</si>
  <si>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</si>
  <si>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</si>
  <si>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</si>
  <si>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</si>
  <si>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</si>
  <si>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</si>
  <si>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</si>
  <si>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</si>
  <si>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</si>
  <si>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</si>
  <si>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</si>
  <si>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</si>
  <si>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</si>
  <si>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</si>
  <si>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</si>
  <si>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</si>
  <si>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</si>
  <si>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</si>
  <si>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</si>
  <si>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</si>
  <si>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</si>
  <si>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</si>
  <si>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</si>
  <si>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</si>
  <si>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</si>
  <si>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</si>
  <si>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</si>
  <si>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</si>
  <si>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</si>
  <si>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</si>
  <si>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</si>
  <si>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</si>
  <si>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</si>
  <si>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</si>
  <si>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</si>
  <si>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</si>
  <si>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</si>
  <si>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</si>
  <si>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</si>
  <si>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</si>
  <si>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</si>
  <si>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</si>
  <si>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</si>
  <si>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</si>
  <si>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</si>
  <si>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</si>
  <si>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</si>
  <si>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</si>
  <si>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</si>
  <si>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</si>
  <si>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</si>
  <si>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</si>
  <si>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</si>
  <si>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</si>
  <si>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</si>
  <si>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</si>
  <si>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</si>
  <si>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</si>
  <si>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</si>
  <si>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</si>
  <si>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</si>
  <si>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</si>
  <si>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</si>
  <si>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</si>
  <si>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</si>
  <si>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</si>
  <si>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</si>
  <si>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</si>
  <si>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</si>
  <si>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</si>
  <si>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</si>
  <si>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</si>
  <si>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</si>
  <si>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</si>
  <si>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</si>
  <si>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</si>
  <si>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</si>
  <si>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</si>
  <si>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</si>
  <si>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</si>
  <si>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</si>
  <si>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</si>
  <si>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</si>
  <si>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</si>
  <si>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</si>
  <si>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</si>
  <si>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</si>
  <si>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</si>
  <si>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</si>
  <si>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</si>
  <si>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</si>
  <si>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</si>
  <si>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</si>
  <si>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</si>
  <si>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</si>
  <si>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</si>
  <si>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</si>
  <si>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</si>
  <si>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</si>
  <si>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</si>
  <si>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</si>
  <si>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</si>
  <si>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</si>
  <si>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</si>
  <si>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</si>
  <si>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</si>
  <si>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</si>
  <si>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</si>
  <si>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</si>
  <si>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</si>
  <si>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</si>
  <si>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</si>
  <si>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</si>
  <si>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</si>
  <si>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</si>
  <si>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</si>
  <si>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</si>
  <si>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</si>
  <si>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</si>
  <si>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</si>
  <si>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</si>
  <si>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</si>
  <si>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</si>
  <si>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</si>
  <si>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</si>
  <si>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</si>
  <si>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</si>
  <si>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</si>
  <si>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</si>
  <si>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</si>
  <si>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</si>
  <si>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</si>
  <si>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</si>
  <si>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</si>
  <si>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</si>
  <si>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</si>
  <si>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</si>
  <si>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</si>
  <si>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</si>
  <si>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</si>
  <si>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</si>
  <si>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</si>
  <si>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</si>
  <si>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</si>
  <si>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</si>
  <si>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</si>
  <si>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</si>
  <si>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</si>
  <si>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</si>
  <si>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</si>
  <si>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</si>
  <si>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</si>
  <si>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</si>
  <si>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</si>
  <si>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</si>
  <si>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</si>
  <si>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</si>
  <si>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</si>
  <si>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</si>
  <si>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</si>
  <si>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</si>
  <si>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</si>
  <si>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</si>
  <si>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</si>
  <si>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</si>
  <si>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</si>
  <si>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</si>
  <si>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</si>
  <si>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</si>
  <si>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</si>
  <si>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</si>
  <si>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</si>
  <si>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</si>
  <si>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</si>
  <si>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</si>
  <si>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</si>
  <si>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</si>
  <si>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</si>
  <si>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</si>
  <si>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</si>
  <si>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</si>
  <si>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</si>
  <si>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</si>
  <si>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</si>
  <si>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</si>
  <si>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</si>
  <si>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</si>
  <si>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</si>
  <si>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</si>
  <si>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</si>
  <si>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</si>
  <si>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</si>
  <si>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</si>
  <si>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</si>
  <si>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</si>
  <si>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</si>
  <si>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</si>
  <si>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</si>
  <si>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</si>
  <si>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</si>
  <si>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</si>
  <si>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</si>
  <si>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</si>
  <si>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</si>
  <si>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</si>
  <si>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</si>
  <si>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</si>
  <si>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</si>
  <si>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</si>
  <si>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</si>
  <si>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</si>
  <si>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</si>
  <si>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</si>
  <si>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</si>
  <si>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</si>
  <si>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</si>
  <si>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</si>
  <si>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</si>
  <si>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</si>
  <si>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</si>
  <si>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</si>
  <si>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</si>
  <si>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</si>
  <si>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</si>
  <si>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</si>
  <si>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</si>
  <si>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</si>
  <si>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</si>
  <si>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</si>
  <si>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</si>
  <si>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</si>
  <si>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</si>
  <si>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</si>
  <si>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</si>
  <si>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</si>
  <si>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</si>
  <si>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</si>
  <si>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</si>
  <si>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</si>
  <si>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</si>
  <si>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</si>
  <si>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</si>
  <si>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</si>
  <si>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</si>
  <si>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</si>
  <si>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</si>
  <si>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</si>
  <si>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</si>
  <si>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</si>
  <si>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</si>
  <si>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</si>
  <si>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</si>
  <si>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</si>
  <si>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</si>
  <si>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</si>
  <si>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</si>
  <si>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</si>
  <si>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</si>
  <si>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</si>
  <si>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</si>
  <si>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</si>
  <si>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</si>
  <si>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</si>
  <si>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</si>
  <si>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</si>
  <si>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</si>
  <si>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</si>
  <si>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</si>
  <si>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</si>
  <si>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</si>
  <si>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</si>
  <si>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</si>
  <si>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</si>
  <si>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</si>
  <si>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</si>
  <si>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</si>
  <si>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</si>
  <si>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</si>
  <si>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</si>
  <si>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</si>
  <si>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</si>
  <si>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</si>
  <si>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</si>
  <si>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</si>
  <si>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</si>
  <si>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</si>
  <si>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</si>
  <si>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</si>
  <si>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</si>
  <si>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</si>
  <si>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</si>
  <si>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</si>
  <si>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</si>
  <si>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</si>
  <si>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</si>
  <si>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</si>
  <si>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</si>
  <si>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</si>
  <si>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</si>
  <si>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</si>
  <si>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</si>
  <si>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</si>
  <si>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</si>
  <si>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</si>
  <si>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</si>
  <si>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</si>
  <si>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</si>
  <si>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</si>
  <si>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</si>
  <si>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</si>
  <si>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</si>
  <si>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</si>
  <si>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</si>
  <si>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</si>
  <si>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</si>
  <si>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</si>
  <si>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</si>
  <si>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</si>
  <si>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</si>
  <si>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</si>
  <si>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</si>
  <si>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</si>
  <si>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</si>
  <si>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</si>
  <si>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</si>
  <si>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</si>
  <si>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</si>
  <si>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</si>
  <si>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</si>
  <si>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</si>
  <si>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</si>
  <si>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</si>
  <si>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</si>
  <si>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</si>
  <si>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</si>
  <si>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</si>
  <si>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</si>
  <si>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</si>
  <si>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</si>
  <si>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</si>
  <si>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</si>
  <si>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</si>
  <si>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</si>
  <si>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</si>
  <si>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</si>
  <si>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</si>
  <si>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</si>
  <si>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</si>
  <si>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</si>
  <si>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</si>
  <si>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</si>
  <si>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</si>
  <si>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</si>
  <si>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</si>
  <si>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</si>
  <si>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</si>
  <si>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</si>
  <si>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</si>
  <si>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</si>
  <si>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</si>
  <si>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</si>
  <si>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</si>
  <si>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</si>
  <si>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</si>
  <si>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</si>
  <si>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</si>
  <si>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</si>
  <si>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</si>
  <si>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</si>
  <si>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</si>
  <si>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</si>
  <si>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</si>
  <si>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</si>
  <si>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</si>
  <si>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</si>
  <si>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</si>
  <si>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</si>
  <si>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</si>
  <si>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</si>
  <si>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</si>
  <si>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</si>
  <si>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</si>
  <si>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</si>
  <si>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</si>
  <si>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</si>
  <si>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</si>
  <si>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</si>
  <si>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</si>
  <si>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</si>
  <si>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</si>
  <si>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</si>
  <si>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</si>
  <si>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</si>
  <si>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</si>
  <si>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</si>
  <si>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</si>
  <si>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</si>
  <si>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</si>
  <si>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</si>
  <si>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</si>
  <si>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</si>
  <si>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</si>
  <si>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</si>
  <si>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</si>
  <si>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</si>
  <si>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</si>
  <si>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</si>
  <si>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</si>
  <si>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</si>
  <si>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</si>
  <si>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</si>
  <si>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</si>
  <si>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</si>
  <si>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</si>
  <si>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</si>
  <si>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</si>
  <si>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</si>
  <si>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</si>
  <si>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</si>
  <si>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</si>
  <si>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</si>
  <si>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</si>
  <si>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</si>
  <si>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</si>
  <si>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</si>
  <si>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</si>
  <si>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</si>
  <si>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</si>
  <si>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</si>
  <si>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</si>
  <si>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</si>
  <si>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</si>
  <si>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</si>
  <si>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</si>
  <si>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</si>
  <si>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</si>
  <si>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</si>
  <si>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</si>
  <si>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</si>
  <si>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</si>
  <si>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</si>
  <si>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</si>
  <si>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</si>
  <si>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</si>
  <si>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</si>
  <si>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</si>
  <si>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</si>
  <si>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</si>
  <si>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</si>
  <si>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</si>
  <si>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</si>
  <si>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</si>
  <si>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</si>
  <si>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</si>
  <si>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</si>
  <si>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</si>
  <si>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</si>
  <si>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</si>
  <si>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</si>
  <si>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</si>
  <si>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</si>
  <si>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</si>
  <si>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</si>
  <si>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</si>
  <si>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</si>
  <si>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</si>
  <si>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</si>
  <si>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</si>
  <si>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</si>
  <si>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</si>
  <si>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</si>
  <si>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</si>
  <si>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</si>
  <si>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</si>
  <si>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</si>
  <si>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</si>
  <si>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</si>
  <si>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</si>
  <si>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</si>
  <si>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</si>
  <si>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</si>
  <si>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</si>
  <si>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</si>
  <si>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</si>
  <si>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</si>
  <si>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</si>
  <si>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</si>
  <si>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</si>
  <si>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</si>
  <si>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</si>
  <si>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</si>
  <si>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</si>
  <si>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</si>
  <si>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</si>
  <si>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</si>
  <si>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</si>
  <si>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</si>
  <si>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</si>
  <si>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</si>
  <si>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</si>
  <si>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</si>
  <si>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</si>
  <si>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</si>
  <si>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</si>
  <si>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</si>
  <si>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</si>
  <si>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</si>
  <si>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</si>
  <si>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</si>
  <si>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</si>
  <si>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</si>
  <si>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</si>
  <si>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</si>
  <si>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</si>
  <si>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</si>
  <si>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</si>
  <si>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</si>
  <si>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</si>
  <si>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</si>
  <si>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</si>
  <si>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</si>
  <si>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</si>
  <si>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</si>
  <si>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</si>
  <si>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</si>
  <si>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</si>
  <si>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</si>
  <si>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</si>
  <si>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</si>
  <si>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</si>
  <si>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</si>
  <si>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</si>
  <si>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</si>
  <si>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</si>
  <si>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</si>
  <si>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</si>
  <si>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</si>
  <si>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</si>
  <si>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</si>
  <si>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</si>
  <si>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</si>
  <si>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</si>
  <si>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</si>
  <si>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</si>
  <si>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</si>
  <si>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</si>
  <si>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</si>
  <si>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</si>
  <si>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</si>
  <si>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</si>
  <si>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</si>
  <si>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</si>
  <si>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</si>
  <si>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</si>
  <si>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</si>
  <si>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</si>
  <si>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</si>
  <si>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</si>
  <si>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</si>
  <si>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</si>
  <si>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</si>
  <si>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</si>
  <si>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</si>
  <si>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</si>
  <si>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</si>
  <si>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</si>
  <si>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</si>
  <si>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</si>
  <si>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</si>
  <si>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</si>
  <si>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</si>
  <si>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</si>
  <si>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</si>
  <si>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</si>
  <si>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</si>
  <si>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</si>
  <si>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</si>
  <si>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</si>
  <si>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</si>
  <si>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</si>
  <si>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</si>
  <si>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</si>
  <si>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</si>
  <si>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</si>
  <si>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</si>
  <si>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</si>
  <si>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</si>
  <si>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</si>
  <si>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</si>
  <si>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</si>
  <si>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</si>
  <si>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</si>
  <si>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</si>
  <si>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</si>
  <si>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</si>
  <si>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</si>
  <si>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</si>
  <si>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</si>
  <si>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</si>
  <si>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</si>
  <si>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</si>
  <si>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</si>
  <si>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</si>
  <si>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</si>
  <si>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</si>
  <si>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</si>
  <si>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</si>
  <si>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</si>
  <si>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</si>
  <si>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</si>
  <si>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</si>
  <si>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</si>
  <si>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</si>
  <si>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</si>
  <si>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</si>
  <si>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</si>
  <si>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</si>
  <si>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</si>
  <si>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</si>
  <si>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</si>
  <si>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</si>
  <si>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</si>
  <si>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</si>
  <si>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</si>
  <si>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</si>
  <si>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</si>
  <si>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</si>
  <si>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</si>
  <si>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</si>
  <si>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</si>
  <si>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</si>
  <si>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</si>
  <si>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</si>
  <si>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</si>
  <si>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</si>
  <si>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</si>
  <si>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</si>
  <si>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</si>
  <si>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</si>
  <si>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</si>
  <si>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</si>
  <si>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</si>
  <si>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</si>
  <si>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</si>
  <si>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</si>
  <si>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</si>
  <si>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</si>
  <si>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</si>
  <si>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</si>
  <si>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</si>
  <si>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</si>
  <si>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</si>
  <si>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</si>
  <si>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</si>
  <si>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</si>
  <si>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</si>
  <si>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</si>
  <si>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</si>
  <si>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</si>
  <si>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</si>
  <si>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</si>
  <si>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</si>
  <si>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</si>
  <si>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</si>
  <si>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</si>
  <si>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</si>
  <si>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</si>
  <si>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</si>
  <si>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</si>
  <si>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</si>
  <si>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</si>
  <si>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</si>
  <si>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</si>
  <si>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</si>
  <si>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</si>
  <si>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</si>
  <si>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</si>
  <si>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</si>
  <si>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</si>
  <si>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</si>
  <si>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</si>
  <si>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</si>
  <si>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</si>
  <si>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</si>
  <si>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</si>
  <si>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</si>
  <si>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</si>
  <si>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</si>
  <si>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</si>
  <si>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</si>
  <si>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</si>
  <si>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</si>
  <si>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</si>
  <si>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</si>
  <si>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</si>
  <si>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</si>
  <si>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</si>
  <si>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</si>
  <si>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</si>
  <si>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</si>
  <si>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</si>
  <si>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</si>
  <si>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</si>
  <si>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</si>
  <si>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</si>
  <si>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</si>
  <si>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</si>
  <si>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</si>
  <si>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</si>
  <si>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</si>
  <si>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</si>
  <si>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</si>
  <si>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</si>
  <si>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</si>
  <si>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</si>
  <si>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</si>
  <si>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</si>
  <si>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</si>
  <si>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</si>
  <si>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</si>
  <si>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</si>
  <si>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</si>
  <si>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</si>
  <si>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</si>
  <si>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</si>
  <si>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</si>
  <si>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</si>
  <si>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</si>
  <si>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</si>
  <si>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</si>
  <si>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</si>
  <si>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</si>
  <si>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</si>
  <si>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</si>
  <si>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</si>
  <si>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</si>
  <si>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</si>
  <si>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</si>
  <si>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</si>
  <si>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</si>
  <si>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</si>
  <si>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</si>
  <si>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</si>
  <si>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</si>
  <si>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</si>
  <si>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</si>
  <si>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</si>
  <si>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</si>
  <si>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</si>
  <si>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</si>
  <si>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</si>
  <si>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</si>
  <si>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</si>
  <si>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</si>
  <si>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</si>
  <si>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</si>
  <si>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</si>
  <si>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</si>
  <si>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</si>
  <si>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</si>
  <si>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</si>
  <si>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</si>
  <si>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</si>
  <si>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</si>
  <si>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</si>
  <si>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</si>
  <si>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</si>
  <si>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</si>
  <si>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</si>
  <si>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</si>
  <si>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</si>
  <si>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</si>
  <si>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</si>
  <si>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</si>
  <si>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</si>
  <si>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</si>
  <si>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</si>
  <si>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</si>
  <si>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</si>
  <si>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</si>
  <si>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</si>
  <si>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</si>
  <si>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</si>
  <si>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</si>
  <si>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</si>
  <si>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</si>
  <si>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</si>
  <si>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</si>
  <si>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</si>
  <si>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</si>
  <si>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</si>
  <si>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</si>
  <si>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</si>
  <si>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</si>
  <si>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</si>
  <si>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</si>
  <si>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</si>
  <si>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</si>
  <si>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</si>
  <si>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</si>
  <si>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</si>
  <si>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</si>
  <si>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</si>
  <si>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</si>
  <si>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</si>
  <si>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</si>
  <si>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</si>
  <si>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</si>
  <si>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</si>
  <si>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</si>
  <si>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</si>
  <si>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</si>
  <si>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</si>
  <si>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</si>
  <si>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</si>
  <si>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</si>
  <si>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</si>
  <si>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</si>
  <si>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</si>
  <si>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</si>
  <si>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</si>
  <si>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</si>
  <si>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</si>
  <si>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</si>
  <si>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</si>
  <si>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</si>
  <si>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</si>
  <si>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</si>
  <si>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</si>
  <si>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</si>
  <si>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</si>
  <si>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</si>
  <si>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</si>
  <si>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</si>
  <si>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</si>
  <si>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</si>
  <si>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</si>
  <si>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</si>
  <si>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</si>
  <si>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</si>
  <si>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</si>
  <si>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</si>
  <si>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</si>
  <si>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</si>
  <si>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</si>
  <si>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</si>
  <si>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</si>
  <si>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</si>
  <si>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</si>
  <si>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</si>
  <si>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</si>
  <si>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</si>
  <si>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</si>
  <si>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</si>
  <si>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</si>
  <si>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</si>
  <si>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</si>
  <si>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</si>
  <si>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</si>
  <si>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</si>
  <si>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</si>
  <si>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</si>
  <si>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</si>
  <si>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</si>
  <si>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</si>
  <si>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</si>
  <si>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</si>
  <si>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</si>
  <si>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</si>
  <si>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</si>
  <si>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</si>
  <si>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</si>
  <si>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</si>
  <si>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</si>
  <si>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</si>
  <si>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</si>
  <si>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</si>
  <si>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</si>
  <si>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</si>
  <si>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</si>
  <si>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</si>
  <si>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</si>
  <si>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</si>
  <si>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</si>
  <si>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</si>
  <si>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</si>
  <si>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</si>
  <si>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</si>
  <si>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</si>
  <si>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</si>
  <si>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</si>
  <si>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</si>
  <si>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</si>
  <si>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</si>
  <si>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</si>
  <si>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</si>
  <si>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</si>
  <si>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</si>
  <si>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</si>
  <si>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</si>
  <si>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</si>
  <si>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</si>
  <si>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</si>
  <si>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</si>
  <si>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</si>
  <si>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</si>
  <si>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</si>
  <si>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</si>
  <si>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</si>
  <si>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</si>
  <si>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</si>
  <si>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</si>
  <si>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</si>
  <si>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</si>
  <si>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</si>
  <si>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</si>
  <si>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</si>
  <si>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</si>
  <si>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</si>
  <si>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</si>
  <si>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</si>
  <si>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</si>
  <si>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</si>
  <si>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</si>
  <si>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</si>
  <si>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</si>
  <si>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</si>
  <si>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</si>
  <si>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</si>
  <si>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</si>
  <si>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</si>
  <si>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</si>
  <si>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</si>
  <si>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</si>
  <si>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</si>
  <si>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</si>
  <si>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</si>
  <si>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</si>
  <si>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</si>
  <si>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</si>
  <si>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</si>
  <si>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</si>
  <si>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</si>
  <si>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</si>
  <si>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</si>
  <si>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</si>
  <si>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</si>
  <si>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</si>
  <si>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</si>
  <si>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</si>
  <si>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</si>
  <si>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</si>
  <si>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</si>
  <si>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</si>
  <si>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</si>
  <si>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</si>
  <si>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</si>
  <si>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</si>
  <si>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</si>
  <si>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</si>
  <si>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</si>
  <si>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</si>
  <si>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</si>
  <si>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</si>
  <si>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</si>
  <si>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</si>
  <si>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</si>
  <si>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</si>
  <si>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</si>
  <si>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</si>
  <si>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</si>
  <si>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</si>
  <si>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</si>
  <si>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</si>
  <si>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</si>
  <si>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</si>
  <si>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</si>
  <si>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</si>
  <si>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</si>
  <si>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</si>
  <si>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</si>
  <si>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</si>
  <si>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</si>
  <si>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</si>
  <si>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</si>
  <si>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</si>
  <si>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</si>
  <si>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</si>
  <si>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</si>
  <si>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</si>
  <si>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</si>
  <si>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</si>
  <si>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</si>
  <si>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</si>
  <si>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</si>
  <si>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</si>
  <si>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</si>
  <si>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</si>
  <si>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</si>
  <si>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</si>
  <si>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</si>
  <si>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</si>
  <si>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</si>
  <si>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</si>
  <si>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</si>
  <si>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</si>
  <si>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</si>
  <si>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</si>
  <si>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</si>
  <si>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</si>
  <si>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</si>
  <si>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</si>
  <si>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</si>
  <si>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</si>
  <si>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</si>
  <si>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</si>
  <si>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</si>
  <si>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</si>
  <si>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</si>
  <si>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</si>
  <si>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</si>
  <si>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</si>
  <si>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</si>
  <si>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</si>
  <si>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</si>
  <si>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</si>
  <si>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</si>
  <si>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</si>
  <si>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</si>
  <si>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</si>
  <si>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</si>
  <si>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</si>
  <si>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</si>
  <si>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</si>
  <si>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</si>
  <si>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</si>
  <si>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</si>
  <si>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</si>
  <si>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</si>
  <si>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</si>
  <si>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</si>
  <si>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</si>
  <si>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</si>
  <si>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</si>
  <si>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</si>
  <si>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</si>
  <si>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</si>
  <si>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</si>
  <si>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</si>
  <si>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</si>
  <si>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</si>
  <si>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</si>
  <si>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</si>
  <si>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</si>
  <si>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</si>
  <si>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</si>
  <si>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</si>
  <si>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</si>
  <si>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</si>
  <si>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</si>
  <si>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</si>
  <si>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</si>
  <si>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</si>
  <si>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</si>
  <si>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</si>
  <si>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</si>
  <si>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</si>
  <si>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</si>
  <si>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</si>
  <si>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</si>
  <si>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</si>
  <si>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</si>
  <si>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</si>
  <si>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</si>
  <si>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</si>
  <si>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</si>
  <si>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</si>
  <si>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</si>
  <si>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</si>
  <si>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</si>
  <si>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</si>
  <si>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</si>
  <si>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</si>
  <si>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</si>
  <si>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</si>
  <si>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</si>
  <si>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</si>
  <si>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</si>
  <si>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</si>
  <si>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</si>
  <si>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</si>
  <si>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</si>
  <si>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</si>
  <si>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</si>
  <si>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</si>
  <si>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</si>
  <si>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</si>
  <si>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</si>
  <si>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</si>
  <si>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</si>
  <si>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</si>
  <si>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</si>
  <si>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</si>
  <si>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</si>
  <si>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</si>
  <si>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</si>
  <si>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</si>
  <si>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</si>
  <si>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</si>
  <si>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</si>
  <si>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</si>
  <si>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</si>
  <si>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</si>
  <si>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</si>
  <si>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</si>
  <si>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</si>
  <si>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</si>
  <si>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</si>
  <si>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</si>
  <si>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</si>
  <si>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</si>
  <si>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</si>
  <si>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</si>
  <si>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</si>
  <si>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</si>
  <si>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</si>
  <si>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</si>
  <si>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</si>
  <si>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</si>
  <si>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</si>
  <si>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</si>
  <si>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</si>
  <si>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</si>
  <si>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</si>
  <si>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</si>
  <si>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</si>
  <si>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</si>
  <si>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</si>
  <si>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</si>
  <si>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</si>
  <si>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</si>
  <si>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</si>
  <si>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</si>
  <si>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</si>
  <si>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</si>
  <si>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</si>
  <si>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</si>
  <si>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</si>
  <si>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</si>
  <si>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</si>
  <si>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</si>
  <si>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</si>
  <si>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</si>
  <si>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</si>
  <si>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</si>
  <si>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</si>
  <si>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</si>
  <si>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</si>
  <si>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</si>
  <si>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</si>
  <si>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</si>
  <si>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</si>
  <si>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</si>
  <si>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</si>
  <si>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</si>
  <si>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</si>
  <si>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</si>
  <si>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</si>
  <si>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</si>
  <si>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</si>
  <si>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</si>
  <si>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</si>
  <si>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</si>
  <si>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</si>
  <si>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</si>
  <si>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</si>
  <si>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</si>
  <si>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</si>
  <si>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</si>
  <si>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</si>
  <si>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</si>
  <si>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</si>
  <si>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</si>
  <si>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</si>
  <si>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</si>
  <si>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</si>
  <si>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</si>
  <si>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</si>
  <si>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</si>
  <si>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</si>
  <si>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</si>
  <si>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</si>
  <si>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</si>
  <si>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</si>
  <si>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</si>
  <si>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</si>
  <si>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</si>
  <si>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</si>
  <si>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</si>
  <si>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</si>
  <si>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</si>
  <si>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</si>
  <si>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</si>
  <si>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</si>
  <si>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</si>
  <si>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</si>
  <si>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</si>
  <si>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</si>
  <si>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</si>
  <si>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</si>
  <si>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</si>
  <si>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</si>
  <si>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</si>
  <si>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</si>
  <si>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</si>
  <si>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</si>
  <si>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</si>
  <si>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</si>
  <si>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</si>
  <si>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</si>
  <si>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</si>
  <si>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</si>
  <si>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</si>
  <si>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</si>
  <si>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</si>
  <si>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</si>
  <si>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</si>
  <si>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</si>
  <si>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</si>
  <si>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</si>
  <si>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</si>
  <si>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</si>
  <si>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</si>
  <si>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</si>
  <si>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</si>
  <si>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</si>
  <si>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</si>
  <si>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</si>
  <si>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</si>
  <si>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</si>
  <si>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</si>
  <si>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</si>
  <si>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</si>
  <si>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</si>
  <si>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</si>
  <si>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</si>
  <si>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</si>
  <si>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</si>
  <si>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</si>
  <si>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</si>
  <si>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</si>
  <si>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</si>
  <si>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</si>
  <si>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</si>
  <si>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</si>
  <si>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</si>
  <si>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</si>
  <si>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</si>
  <si>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</si>
  <si>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</si>
  <si>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</si>
  <si>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</si>
  <si>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</si>
  <si>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</si>
  <si>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</si>
  <si>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</si>
  <si>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</si>
  <si>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</si>
  <si>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</si>
  <si>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</si>
  <si>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</si>
  <si>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</si>
  <si>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</si>
  <si>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</si>
  <si>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</si>
  <si>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</si>
  <si>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</si>
  <si>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</si>
  <si>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</si>
  <si>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</si>
  <si>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</si>
  <si>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</si>
  <si>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</si>
  <si>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</si>
  <si>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</si>
  <si>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</si>
  <si>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</si>
  <si>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</si>
  <si>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</si>
  <si>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</si>
  <si>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</si>
  <si>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</si>
  <si>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</si>
  <si>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</si>
  <si>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</si>
  <si>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</si>
  <si>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</si>
  <si>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</si>
  <si>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</si>
  <si>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</si>
  <si>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</si>
  <si>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</si>
  <si>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</si>
  <si>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</si>
  <si>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</si>
  <si>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</si>
  <si>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</si>
  <si>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</si>
  <si>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</si>
  <si>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</si>
  <si>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</si>
  <si>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</si>
  <si>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</si>
  <si>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</si>
  <si>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</si>
  <si>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</si>
  <si>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</si>
  <si>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</si>
  <si>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</si>
  <si>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</si>
  <si>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</si>
  <si>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</si>
  <si>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</si>
  <si>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</si>
  <si>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</si>
  <si>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</si>
  <si>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</si>
  <si>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</si>
  <si>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</si>
  <si>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</si>
  <si>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</si>
  <si>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</si>
  <si>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</si>
  <si>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</si>
  <si>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</si>
  <si>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</si>
  <si>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</si>
  <si>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</si>
  <si>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</si>
  <si>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</si>
  <si>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</si>
  <si>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</si>
  <si>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</si>
  <si>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</si>
  <si>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</si>
  <si>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</si>
  <si>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</si>
  <si>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</si>
  <si>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</si>
  <si>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</si>
  <si>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</si>
  <si>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</si>
  <si>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</si>
  <si>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</si>
  <si>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</si>
  <si>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</si>
  <si>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</si>
  <si>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</si>
  <si>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</si>
  <si>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</si>
  <si>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</si>
  <si>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</si>
  <si>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</si>
  <si>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</si>
  <si>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</si>
  <si>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</si>
  <si>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</si>
  <si>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</si>
  <si>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</si>
  <si>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</si>
  <si>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</si>
  <si>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</si>
  <si>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</si>
  <si>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</si>
  <si>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</si>
  <si>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</si>
  <si>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</si>
  <si>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</si>
  <si>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</si>
  <si>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</si>
  <si>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</si>
  <si>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</si>
  <si>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</si>
  <si>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</si>
  <si>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</si>
  <si>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</si>
  <si>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</si>
  <si>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</si>
  <si>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</si>
  <si>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</si>
  <si>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</si>
  <si>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</si>
  <si>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</si>
  <si>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</si>
  <si>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</si>
  <si>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</si>
  <si>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</si>
  <si>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</si>
  <si>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</si>
  <si>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</si>
  <si>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</si>
  <si>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</si>
  <si>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</si>
  <si>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</si>
  <si>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</si>
  <si>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</si>
  <si>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</si>
  <si>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</si>
  <si>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</si>
  <si>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</si>
  <si>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</si>
  <si>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</si>
  <si>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</si>
  <si>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</si>
  <si>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</si>
  <si>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</si>
  <si>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</si>
  <si>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</si>
  <si>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</si>
  <si>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</si>
  <si>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</si>
  <si>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</si>
  <si>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</si>
  <si>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</si>
  <si>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</si>
  <si>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</si>
  <si>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</si>
  <si>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</si>
  <si>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</si>
  <si>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</si>
  <si>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</si>
  <si>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</si>
  <si>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</si>
  <si>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</si>
  <si>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</si>
  <si>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</si>
  <si>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</si>
  <si>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</si>
  <si>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</si>
  <si>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</si>
  <si>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</si>
  <si>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</si>
  <si>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</si>
  <si>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</si>
  <si>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</si>
  <si>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</si>
  <si>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</si>
  <si>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</si>
  <si>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</si>
  <si>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</si>
  <si>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</si>
  <si>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</si>
  <si>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</si>
  <si>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</si>
  <si>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</si>
  <si>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</si>
  <si>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</si>
  <si>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</si>
  <si>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</si>
  <si>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</si>
  <si>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</si>
  <si>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</si>
  <si>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</si>
  <si>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</si>
  <si>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</si>
  <si>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</si>
  <si>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</si>
  <si>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</si>
  <si>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</si>
  <si>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</si>
  <si>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</si>
  <si>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</si>
  <si>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</si>
  <si>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</si>
  <si>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</si>
  <si>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</si>
  <si>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</si>
  <si>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</si>
  <si>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</si>
  <si>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</si>
  <si>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</si>
  <si>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</si>
  <si>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</si>
  <si>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</si>
  <si>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</si>
  <si>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</si>
  <si>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</si>
  <si>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</si>
  <si>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</si>
  <si>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</si>
  <si>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</si>
  <si>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</si>
  <si>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</si>
  <si>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</si>
  <si>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</si>
  <si>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</si>
  <si>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</si>
  <si>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</si>
  <si>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</si>
  <si>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</si>
  <si>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</si>
  <si>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</si>
  <si>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</si>
  <si>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</si>
  <si>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</si>
  <si>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</si>
  <si>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</si>
  <si>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</si>
  <si>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</si>
  <si>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</si>
  <si>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</si>
  <si>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</si>
  <si>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</si>
  <si>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</si>
  <si>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</si>
  <si>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</si>
  <si>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</si>
  <si>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</si>
  <si>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</si>
  <si>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</si>
  <si>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</si>
  <si>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</si>
  <si>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</si>
  <si>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</si>
  <si>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</si>
  <si>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</si>
  <si>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</si>
  <si>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</si>
  <si>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</si>
  <si>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</si>
  <si>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</si>
  <si>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</si>
  <si>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</si>
  <si>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</si>
  <si>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</si>
  <si>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</si>
  <si>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</si>
  <si>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</si>
  <si>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</si>
  <si>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</si>
  <si>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</si>
  <si>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</si>
  <si>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</si>
  <si>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</si>
  <si>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</si>
  <si>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</si>
  <si>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</si>
  <si>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</si>
  <si>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</si>
  <si>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</si>
  <si>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</si>
  <si>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</si>
  <si>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</si>
  <si>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</si>
  <si>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</si>
  <si>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</si>
  <si>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</si>
  <si>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</si>
  <si>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</si>
  <si>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</si>
  <si>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</si>
  <si>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</si>
  <si>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</si>
  <si>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</si>
  <si>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</si>
  <si>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</si>
  <si>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</si>
  <si>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</si>
  <si>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</si>
  <si>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</si>
  <si>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</si>
  <si>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</si>
  <si>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</si>
  <si>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</si>
  <si>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</si>
  <si>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</si>
  <si>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</si>
  <si>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</si>
  <si>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</si>
  <si>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</si>
  <si>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</si>
  <si>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</si>
  <si>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</si>
  <si>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</si>
  <si>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</si>
  <si>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</si>
  <si>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</si>
  <si>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</si>
  <si>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</si>
  <si>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</si>
  <si>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</si>
  <si>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</si>
  <si>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</si>
  <si>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</si>
  <si>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</si>
  <si>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</si>
  <si>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</si>
  <si>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</si>
  <si>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</si>
  <si>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</si>
  <si>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</si>
  <si>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</si>
  <si>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</si>
  <si>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</si>
  <si>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</si>
  <si>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</si>
  <si>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</si>
  <si>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</si>
  <si>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</si>
  <si>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</si>
  <si>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</si>
  <si>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</si>
  <si>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</si>
  <si>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</si>
  <si>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</si>
  <si>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</si>
  <si>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</si>
  <si>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</si>
  <si>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</si>
  <si>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</si>
  <si>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</si>
  <si>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</si>
  <si>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</si>
  <si>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</si>
  <si>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</si>
  <si>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</si>
  <si>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</si>
  <si>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</si>
  <si>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</si>
  <si>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</si>
  <si>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</si>
  <si>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</si>
  <si>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</si>
  <si>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</si>
  <si>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</si>
  <si>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</si>
  <si>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</si>
  <si>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</si>
  <si>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</si>
  <si>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</si>
  <si>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</si>
  <si>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</si>
  <si>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</si>
  <si>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</si>
  <si>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</si>
  <si>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</si>
  <si>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</si>
  <si>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</si>
  <si>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</si>
  <si>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</si>
  <si>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</si>
  <si>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</si>
  <si>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</si>
  <si>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</si>
  <si>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</si>
  <si>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</si>
  <si>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</si>
  <si>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</si>
  <si>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</si>
  <si>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</si>
  <si>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</si>
  <si>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</si>
  <si>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</si>
  <si>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</si>
  <si>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</si>
  <si>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</si>
  <si>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</si>
  <si>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</si>
  <si>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</si>
  <si>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</si>
  <si>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</si>
  <si>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</si>
  <si>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</si>
  <si>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</si>
  <si>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</si>
  <si>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</si>
  <si>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</si>
  <si>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</si>
  <si>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</si>
  <si>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</si>
  <si>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</si>
  <si>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</si>
  <si>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</si>
  <si>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</si>
  <si>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</si>
  <si>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</si>
  <si>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</si>
  <si>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</si>
  <si>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</si>
  <si>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</si>
  <si>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</si>
  <si>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</si>
  <si>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</si>
  <si>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</si>
  <si>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</si>
  <si>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</si>
  <si>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</si>
  <si>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</si>
  <si>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</si>
  <si>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</si>
  <si>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</si>
  <si>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</si>
  <si>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</si>
  <si>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</si>
  <si>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</si>
  <si>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</si>
  <si>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</si>
  <si>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</si>
  <si>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</si>
  <si>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</si>
  <si>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</si>
  <si>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</si>
  <si>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</si>
  <si>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</si>
  <si>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</si>
  <si>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</si>
  <si>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</si>
  <si>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</si>
  <si>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</si>
  <si>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</si>
  <si>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</si>
  <si>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</si>
  <si>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</si>
  <si>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</si>
  <si>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</si>
  <si>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</si>
  <si>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</si>
  <si>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</si>
  <si>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</si>
  <si>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</si>
  <si>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</si>
  <si>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</si>
  <si>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</si>
  <si>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</si>
  <si>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</si>
  <si>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</si>
  <si>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</si>
  <si>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</si>
  <si>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</si>
  <si>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</si>
  <si>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</si>
  <si>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</si>
  <si>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</si>
  <si>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</si>
  <si>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</si>
  <si>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</si>
  <si>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</si>
  <si>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</si>
  <si>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</si>
  <si>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</si>
  <si>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</si>
  <si>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</si>
  <si>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</si>
  <si>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</si>
  <si>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</si>
  <si>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</si>
  <si>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</si>
  <si>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</si>
  <si>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</si>
  <si>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</si>
  <si>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</si>
  <si>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</si>
  <si>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</si>
  <si>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</si>
  <si>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</si>
  <si>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</si>
  <si>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</si>
  <si>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</si>
  <si>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</si>
  <si>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</si>
  <si>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</si>
  <si>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</si>
  <si>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</si>
  <si>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</si>
  <si>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</si>
  <si>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</si>
  <si>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</si>
  <si>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</si>
  <si>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</si>
  <si>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</si>
  <si>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</si>
  <si>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</si>
  <si>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</si>
  <si>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</si>
  <si>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</si>
  <si>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</si>
  <si>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</si>
  <si>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</si>
  <si>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</si>
  <si>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</si>
  <si>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</si>
  <si>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</si>
  <si>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</si>
  <si>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</si>
  <si>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</si>
  <si>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</si>
  <si>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</si>
  <si>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</si>
  <si>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</si>
  <si>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</si>
  <si>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</si>
  <si>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</si>
  <si>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</si>
  <si>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</si>
  <si>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</si>
  <si>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</si>
  <si>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</si>
  <si>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</si>
  <si>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</si>
  <si>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</si>
  <si>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</si>
  <si>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</si>
  <si>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</si>
  <si>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</si>
  <si>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</si>
  <si>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</si>
  <si>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</si>
  <si>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</si>
  <si>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</si>
  <si>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</si>
  <si>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</si>
  <si>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</si>
  <si>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</si>
  <si>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</si>
  <si>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</si>
  <si>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</si>
  <si>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</si>
  <si>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</si>
  <si>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</si>
  <si>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</si>
  <si>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</si>
  <si>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</si>
  <si>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</si>
  <si>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</si>
  <si>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</si>
  <si>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</si>
  <si>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</si>
  <si>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</si>
  <si>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</si>
  <si>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</si>
  <si>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</si>
  <si>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</si>
  <si>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</si>
  <si>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</si>
  <si>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</si>
  <si>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</si>
  <si>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</si>
  <si>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</si>
  <si>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</si>
  <si>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</si>
  <si>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</si>
  <si>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</si>
  <si>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</si>
  <si>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</si>
  <si>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</si>
  <si>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</si>
  <si>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</si>
  <si>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</si>
  <si>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</si>
  <si>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</si>
  <si>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</si>
  <si>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</si>
  <si>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</si>
  <si>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</si>
  <si>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</si>
  <si>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</si>
  <si>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</si>
  <si>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</si>
  <si>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</si>
  <si>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</si>
  <si>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</si>
  <si>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</si>
  <si>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</si>
  <si>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</si>
  <si>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</si>
  <si>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</si>
  <si>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</si>
  <si>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</si>
  <si>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</si>
  <si>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</si>
  <si>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</si>
  <si>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</si>
  <si>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</si>
  <si>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</si>
  <si>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</si>
  <si>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</si>
  <si>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</si>
  <si>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</si>
  <si>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</si>
  <si>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</si>
  <si>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</si>
  <si>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</si>
  <si>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</si>
  <si>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</si>
  <si>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</si>
  <si>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</si>
  <si>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</si>
  <si>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</si>
  <si>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</si>
  <si>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</si>
  <si>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</si>
  <si>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</si>
  <si>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</si>
  <si>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</si>
  <si>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</si>
  <si>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</si>
  <si>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</si>
  <si>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</si>
  <si>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</si>
  <si>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</si>
  <si>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</si>
  <si>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</si>
  <si>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</si>
  <si>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</si>
  <si>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</si>
  <si>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</si>
  <si>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</si>
  <si>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</si>
  <si>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</si>
  <si>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</si>
  <si>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</si>
  <si>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</si>
  <si>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</si>
  <si>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</si>
  <si>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</si>
  <si>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</si>
  <si>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</si>
  <si>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</si>
  <si>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</si>
  <si>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</si>
  <si>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</si>
  <si>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</si>
  <si>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</si>
  <si>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</si>
  <si>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</si>
  <si>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</si>
  <si>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</si>
  <si>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</si>
  <si>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</si>
  <si>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</si>
  <si>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</si>
  <si>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</si>
  <si>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</si>
  <si>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</si>
  <si>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</si>
  <si>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</si>
  <si>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</si>
  <si>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</si>
  <si>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</si>
  <si>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</si>
  <si>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</si>
  <si>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</si>
  <si>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</si>
  <si>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</si>
  <si>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</si>
  <si>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</si>
  <si>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</si>
  <si>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</si>
  <si>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</si>
  <si>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</si>
  <si>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</si>
  <si>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</si>
  <si>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</si>
  <si>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</si>
  <si>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</si>
  <si>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</si>
  <si>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</si>
  <si>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</si>
  <si>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</si>
  <si>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</si>
  <si>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</si>
  <si>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</si>
  <si>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</si>
  <si>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</si>
  <si>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</si>
  <si>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</si>
  <si>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</si>
  <si>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</si>
  <si>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</si>
  <si>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</si>
  <si>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</si>
  <si>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</si>
  <si>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</si>
  <si>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</si>
  <si>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</si>
  <si>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</si>
  <si>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</si>
  <si>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</si>
  <si>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</si>
  <si>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</si>
  <si>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</si>
  <si>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</si>
  <si>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</si>
  <si>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</si>
  <si>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</si>
  <si>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</si>
  <si>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</si>
  <si>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</si>
  <si>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</si>
  <si>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</si>
  <si>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</si>
  <si>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</si>
  <si>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</si>
  <si>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</si>
  <si>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</si>
  <si>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</si>
  <si>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</si>
  <si>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</si>
  <si>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</si>
  <si>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</si>
  <si>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</si>
  <si>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</si>
  <si>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</si>
  <si>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</si>
  <si>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</si>
  <si>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</si>
  <si>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</si>
  <si>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</si>
  <si>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</si>
  <si>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</si>
  <si>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</si>
  <si>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</si>
  <si>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</si>
  <si>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</si>
  <si>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</si>
  <si>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</si>
  <si>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</si>
  <si>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</si>
  <si>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</si>
  <si>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</si>
  <si>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</si>
  <si>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</si>
  <si>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</si>
  <si>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</si>
  <si>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</si>
  <si>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</si>
  <si>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</si>
  <si>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</si>
  <si>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</si>
  <si>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</si>
  <si>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</si>
  <si>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</si>
  <si>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</si>
  <si>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</si>
  <si>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</si>
  <si>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</si>
  <si>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</si>
  <si>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</si>
  <si>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</si>
  <si>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</si>
  <si>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</si>
  <si>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</si>
  <si>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</si>
  <si>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</si>
  <si>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</si>
  <si>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</si>
  <si>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</si>
  <si>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</si>
  <si>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</si>
  <si>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</si>
  <si>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</si>
  <si>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</si>
  <si>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</si>
  <si>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</si>
  <si>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</si>
  <si>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</si>
  <si>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</si>
  <si>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</si>
  <si>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</si>
  <si>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</si>
  <si>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</si>
  <si>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</si>
  <si>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</si>
  <si>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</si>
  <si>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</si>
  <si>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</si>
  <si>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</si>
  <si>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</si>
  <si>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</si>
  <si>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</si>
  <si>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</si>
  <si>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</si>
  <si>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</si>
  <si>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</si>
  <si>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</si>
  <si>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</si>
  <si>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</si>
  <si>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</si>
  <si>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</si>
  <si>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</si>
  <si>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</si>
  <si>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</si>
  <si>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</si>
  <si>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</si>
  <si>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</si>
  <si>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</si>
  <si>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</si>
  <si>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</si>
  <si>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</si>
  <si>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</si>
  <si>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</si>
  <si>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</si>
  <si>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</si>
  <si>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</si>
  <si>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</si>
  <si>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</si>
  <si>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</si>
  <si>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</si>
  <si>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</si>
  <si>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</si>
  <si>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</si>
  <si>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</si>
  <si>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</si>
  <si>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</si>
  <si>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</si>
  <si>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</si>
  <si>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</si>
  <si>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</si>
  <si>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</si>
  <si>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</si>
  <si>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</si>
  <si>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</si>
  <si>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</si>
  <si>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</si>
  <si>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</si>
  <si>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</si>
  <si>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</si>
  <si>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</si>
  <si>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</si>
  <si>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</si>
  <si>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</si>
  <si>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</si>
  <si>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</si>
  <si>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</si>
  <si>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</si>
  <si>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</si>
  <si>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</si>
  <si>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</si>
  <si>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</si>
  <si>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</si>
  <si>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</si>
  <si>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</si>
  <si>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</si>
  <si>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</si>
  <si>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</si>
  <si>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</si>
  <si>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</si>
  <si>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</si>
  <si>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</si>
  <si>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</si>
  <si>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</si>
  <si>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</si>
  <si>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</si>
  <si>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</si>
  <si>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</si>
  <si>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</si>
  <si>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</si>
  <si>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</si>
  <si>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</si>
  <si>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</si>
  <si>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</si>
  <si>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</si>
  <si>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</si>
  <si>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</si>
  <si>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</si>
  <si>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</si>
  <si>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</si>
  <si>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</si>
  <si>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</si>
  <si>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</si>
  <si>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</si>
  <si>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</si>
  <si>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</si>
  <si>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</si>
  <si>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</si>
  <si>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</si>
  <si>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</si>
  <si>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</si>
  <si>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</si>
  <si>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</si>
  <si>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</si>
  <si>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</si>
  <si>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</si>
  <si>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</si>
  <si>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</si>
  <si>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</si>
  <si>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</si>
  <si>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</si>
  <si>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</si>
  <si>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</si>
  <si>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</si>
  <si>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</si>
  <si>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</si>
  <si>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</si>
  <si>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</si>
  <si>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</si>
  <si>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</si>
  <si>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</si>
  <si>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</si>
  <si>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</si>
  <si>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</si>
  <si>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</si>
  <si>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</si>
  <si>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</si>
  <si>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</si>
  <si>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</si>
  <si>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</si>
  <si>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</si>
  <si>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</si>
  <si>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</si>
  <si>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</si>
  <si>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</si>
  <si>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</si>
  <si>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</si>
  <si>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</si>
  <si>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</si>
  <si>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</si>
  <si>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</si>
  <si>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</si>
  <si>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</si>
  <si>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</si>
  <si>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</si>
  <si>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</si>
  <si>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</si>
  <si>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</si>
  <si>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</si>
  <si>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</si>
  <si>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</si>
  <si>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</si>
  <si>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</si>
  <si>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</si>
  <si>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</si>
  <si>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</si>
  <si>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</si>
  <si>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</si>
  <si>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</si>
  <si>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</si>
  <si>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</si>
  <si>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</si>
  <si>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</si>
  <si>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</si>
  <si>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</si>
  <si>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</si>
  <si>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</si>
  <si>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</si>
  <si>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</si>
  <si>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</si>
  <si>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</si>
  <si>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</si>
  <si>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</si>
  <si>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</si>
  <si>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</si>
  <si>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</si>
  <si>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</si>
  <si>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</si>
  <si>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</si>
  <si>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</si>
  <si>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</si>
  <si>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</si>
  <si>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</si>
  <si>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</si>
  <si>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</si>
  <si>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</si>
  <si>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</si>
  <si>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</si>
  <si>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</si>
  <si>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</si>
  <si>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</si>
  <si>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</si>
  <si>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</si>
  <si>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</si>
  <si>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</si>
  <si>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</si>
  <si>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</si>
  <si>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</si>
  <si>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</si>
  <si>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</si>
  <si>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</si>
  <si>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</si>
  <si>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</si>
  <si>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</si>
  <si>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</si>
  <si>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</si>
  <si>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</si>
  <si>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</si>
  <si>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</si>
  <si>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</si>
  <si>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</si>
  <si>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</si>
  <si>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</si>
  <si>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</si>
  <si>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</si>
  <si>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</si>
  <si>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</si>
  <si>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</si>
  <si>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</si>
  <si>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</si>
  <si>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</si>
  <si>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</si>
  <si>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</si>
  <si>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</si>
  <si>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</si>
  <si>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</si>
  <si>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</si>
  <si>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</si>
  <si>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</si>
  <si>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</si>
  <si>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</si>
  <si>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</si>
  <si>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</si>
  <si>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</si>
  <si>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</si>
  <si>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</si>
  <si>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</si>
  <si>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</si>
  <si>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</si>
  <si>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</si>
  <si>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</si>
  <si>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</si>
  <si>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</si>
  <si>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</si>
  <si>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</si>
  <si>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</si>
  <si>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</si>
  <si>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</si>
  <si>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</si>
  <si>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</si>
  <si>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</si>
  <si>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</si>
  <si>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</si>
  <si>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</si>
  <si>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</si>
  <si>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</si>
  <si>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</si>
  <si>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</si>
  <si>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</si>
  <si>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</si>
  <si>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</si>
  <si>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</si>
  <si>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</si>
  <si>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</si>
  <si>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</si>
  <si>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</si>
  <si>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</si>
  <si>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</si>
  <si>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</si>
  <si>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</si>
  <si>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</si>
  <si>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</si>
  <si>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</si>
  <si>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</si>
  <si>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</si>
  <si>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</si>
  <si>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</si>
  <si>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</si>
  <si>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</si>
  <si>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</si>
  <si>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</si>
  <si>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</si>
  <si>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</si>
  <si>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</si>
  <si>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</si>
  <si>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</si>
  <si>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</si>
  <si>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</si>
  <si>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</si>
  <si>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</si>
  <si>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</si>
  <si>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</si>
  <si>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</si>
  <si>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</si>
  <si>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</si>
  <si>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</si>
  <si>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</si>
  <si>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</si>
  <si>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</si>
  <si>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</si>
  <si>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</si>
  <si>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</si>
  <si>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</si>
  <si>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</si>
  <si>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</si>
  <si>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</si>
  <si>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</si>
  <si>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</si>
  <si>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</si>
  <si>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</si>
  <si>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</si>
  <si>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</si>
  <si>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</si>
  <si>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</si>
  <si>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</si>
  <si>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</si>
  <si>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</si>
  <si>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</si>
  <si>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</si>
  <si>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</si>
  <si>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</si>
  <si>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</si>
  <si>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</si>
  <si>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</si>
  <si>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</si>
  <si>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</si>
  <si>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</si>
  <si>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</si>
  <si>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</si>
  <si>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</si>
  <si>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</si>
  <si>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</si>
  <si>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</si>
  <si>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</si>
  <si>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</si>
  <si>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</si>
  <si>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</si>
  <si>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</si>
  <si>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</si>
  <si>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</si>
  <si>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</si>
  <si>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</si>
  <si>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</si>
  <si>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</si>
  <si>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</si>
  <si>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</si>
  <si>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</si>
  <si>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</si>
  <si>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</si>
  <si>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</si>
  <si>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</si>
  <si>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</si>
  <si>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</si>
  <si>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</si>
  <si>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</si>
  <si>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</si>
  <si>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</si>
  <si>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</si>
  <si>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</si>
  <si>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</si>
  <si>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</si>
  <si>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</si>
  <si>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</si>
  <si>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</si>
  <si>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</si>
  <si>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</si>
  <si>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</si>
  <si>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</si>
  <si>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</si>
  <si>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</si>
  <si>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</si>
  <si>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</si>
  <si>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</si>
  <si>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</si>
  <si>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</si>
  <si>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</si>
  <si>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</si>
  <si>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</si>
  <si>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</si>
  <si>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</si>
  <si>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</si>
  <si>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</si>
  <si>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</si>
  <si>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</si>
  <si>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</si>
  <si>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</si>
  <si>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</si>
  <si>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</si>
  <si>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</si>
  <si>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</si>
  <si>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</si>
  <si>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</si>
  <si>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</si>
  <si>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</si>
  <si>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</si>
  <si>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</si>
  <si>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</si>
  <si>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</si>
  <si>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</si>
  <si>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</si>
  <si>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</si>
  <si>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</si>
  <si>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</si>
  <si>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</si>
  <si>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</si>
  <si>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</si>
  <si>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</si>
  <si>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</si>
  <si>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</si>
  <si>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</si>
  <si>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</si>
  <si>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</si>
  <si>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</si>
  <si>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</si>
  <si>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</si>
  <si>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</si>
  <si>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</si>
  <si>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</si>
  <si>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</si>
  <si>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</si>
  <si>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</si>
  <si>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</si>
  <si>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</si>
  <si>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</si>
  <si>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</si>
  <si>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</si>
  <si>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</si>
  <si>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</si>
  <si>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</si>
  <si>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</si>
  <si>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</si>
  <si>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</si>
  <si>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</si>
  <si>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</si>
  <si>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</si>
  <si>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</si>
  <si>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</si>
  <si>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</si>
  <si>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</si>
  <si>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</si>
  <si>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</si>
  <si>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</si>
  <si>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</si>
  <si>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</si>
  <si>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</si>
  <si>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</si>
  <si>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</si>
  <si>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</si>
  <si>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</si>
  <si>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</si>
  <si>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</si>
  <si>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</si>
  <si>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</si>
  <si>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</si>
  <si>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</si>
  <si>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</si>
  <si>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</si>
  <si>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</si>
  <si>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</si>
  <si>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</si>
  <si>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</si>
  <si>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</si>
  <si>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</si>
  <si>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</si>
  <si>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</si>
  <si>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</si>
  <si>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</si>
  <si>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</si>
  <si>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</si>
  <si>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</si>
  <si>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</si>
  <si>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</si>
  <si>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</si>
  <si>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</si>
  <si>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</si>
  <si>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</si>
  <si>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</si>
  <si>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</si>
  <si>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</si>
  <si>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</si>
  <si>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</si>
  <si>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</si>
  <si>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</si>
  <si>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</si>
  <si>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</si>
  <si>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</si>
  <si>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</si>
  <si>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</si>
  <si>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</si>
  <si>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</si>
  <si>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</si>
  <si>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</si>
  <si>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</si>
  <si>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</si>
  <si>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</si>
  <si>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</si>
  <si>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</si>
  <si>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</si>
  <si>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</si>
  <si>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</si>
  <si>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</si>
  <si>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</si>
  <si>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</si>
  <si>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</si>
  <si>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</si>
  <si>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</si>
  <si>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</si>
  <si>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</si>
  <si>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</si>
  <si>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</si>
  <si>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</si>
  <si>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</si>
  <si>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</si>
  <si>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</si>
  <si>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</si>
  <si>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</si>
  <si>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</si>
  <si>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</si>
  <si>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</si>
  <si>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</si>
  <si>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</si>
  <si>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</si>
  <si>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</si>
  <si>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</si>
  <si>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</si>
  <si>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</si>
  <si>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</si>
  <si>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</si>
  <si>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</si>
  <si>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</si>
  <si>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</si>
  <si>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</si>
  <si>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</si>
  <si>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</si>
  <si>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</si>
  <si>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</si>
  <si>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</si>
  <si>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</si>
  <si>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</si>
  <si>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</si>
  <si>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</si>
  <si>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</si>
  <si>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</si>
  <si>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</si>
  <si>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</si>
  <si>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</si>
  <si>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</si>
  <si>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</si>
  <si>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</si>
  <si>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</si>
  <si>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</si>
  <si>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</si>
  <si>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</si>
  <si>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</si>
  <si>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</si>
  <si>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</si>
  <si>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</si>
  <si>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</si>
  <si>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</si>
  <si>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</si>
  <si>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</si>
  <si>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</si>
  <si>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</si>
  <si>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</si>
  <si>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</si>
  <si>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</si>
  <si>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</si>
  <si>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</si>
  <si>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</si>
  <si>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</si>
  <si>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</si>
  <si>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</si>
  <si>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</si>
  <si>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</si>
  <si>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</si>
  <si>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</si>
  <si>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</si>
  <si>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</si>
  <si>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</si>
  <si>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</si>
  <si>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</si>
  <si>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</si>
  <si>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</si>
  <si>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</si>
  <si>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</si>
  <si>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</si>
  <si>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</si>
  <si>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</si>
  <si>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</si>
  <si>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</si>
  <si>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</si>
  <si>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</si>
  <si>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</si>
  <si>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</si>
  <si>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</si>
  <si>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</si>
  <si>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</si>
  <si>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</si>
  <si>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</si>
  <si>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</si>
  <si>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</si>
  <si>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</si>
  <si>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</si>
  <si>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</si>
  <si>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</si>
  <si>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</si>
  <si>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</si>
  <si>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</si>
  <si>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</si>
  <si>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</si>
  <si>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</si>
  <si>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</si>
  <si>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</si>
  <si>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</si>
  <si>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</si>
  <si>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</si>
  <si>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</si>
  <si>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</si>
  <si>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</si>
  <si>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</si>
  <si>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</si>
  <si>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</si>
  <si>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</si>
  <si>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</si>
  <si>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</si>
  <si>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</si>
  <si>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</si>
  <si>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</si>
  <si>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</si>
  <si>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</si>
  <si>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</si>
  <si>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</si>
  <si>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</si>
  <si>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</si>
  <si>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</si>
  <si>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</si>
  <si>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</si>
  <si>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</si>
  <si>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</si>
  <si>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</si>
  <si>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</si>
  <si>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</si>
  <si>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</si>
  <si>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</si>
  <si>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</si>
  <si>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</si>
  <si>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</si>
  <si>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</si>
  <si>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</si>
  <si>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</si>
  <si>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</si>
  <si>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</si>
  <si>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</si>
  <si>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</si>
  <si>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</si>
  <si>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</si>
  <si>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</si>
  <si>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</si>
  <si>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</si>
  <si>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</si>
  <si>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</si>
  <si>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</si>
  <si>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</si>
  <si>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</si>
  <si>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</si>
  <si>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</si>
  <si>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</si>
  <si>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</si>
  <si>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</si>
  <si>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</si>
  <si>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</si>
  <si>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</si>
  <si>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</si>
  <si>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</si>
  <si>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</si>
  <si>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</si>
  <si>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</si>
  <si>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</si>
  <si>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</si>
  <si>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</si>
  <si>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</si>
  <si>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</si>
  <si>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</si>
  <si>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</si>
  <si>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</si>
  <si>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</si>
  <si>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</si>
  <si>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</si>
  <si>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</si>
  <si>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</si>
  <si>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</si>
  <si>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</si>
  <si>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</si>
  <si>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</si>
  <si>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</si>
  <si>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</si>
  <si>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</si>
  <si>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</si>
  <si>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</si>
  <si>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</si>
  <si>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</si>
  <si>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</si>
  <si>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</si>
  <si>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</si>
  <si>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</si>
  <si>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</si>
  <si>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</si>
  <si>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</si>
  <si>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</si>
  <si>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</si>
  <si>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</si>
  <si>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</si>
  <si>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</si>
  <si>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</si>
  <si>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</si>
  <si>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</si>
  <si>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</si>
  <si>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</si>
  <si>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</si>
  <si>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</si>
  <si>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</si>
  <si>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</si>
  <si>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</si>
  <si>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</si>
  <si>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</si>
  <si>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</si>
  <si>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</si>
  <si>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</si>
  <si>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</si>
  <si>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</si>
  <si>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</si>
  <si>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</si>
  <si>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</si>
  <si>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</si>
  <si>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</si>
  <si>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</si>
  <si>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</si>
  <si>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</si>
  <si>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</si>
  <si>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</si>
  <si>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</si>
  <si>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</si>
  <si>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</si>
  <si>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</si>
  <si>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</si>
  <si>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</si>
  <si>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</si>
  <si>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</si>
  <si>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</si>
  <si>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</si>
  <si>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</si>
  <si>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</si>
  <si>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</si>
  <si>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</si>
  <si>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</si>
  <si>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</si>
  <si>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</si>
  <si>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</si>
  <si>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</si>
  <si>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</si>
  <si>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</si>
  <si>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</si>
  <si>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</si>
  <si>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</si>
  <si>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</si>
  <si>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</si>
  <si>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</si>
  <si>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</si>
  <si>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</si>
  <si>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</si>
  <si>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</si>
  <si>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</si>
  <si>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</si>
  <si>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</si>
  <si>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</si>
  <si>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</si>
  <si>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</si>
  <si>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</si>
  <si>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</si>
  <si>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</si>
  <si>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</si>
  <si>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</si>
  <si>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</si>
  <si>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</si>
  <si>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</si>
  <si>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</si>
  <si>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</si>
  <si>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</si>
  <si>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</si>
  <si>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</si>
  <si>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</si>
  <si>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</si>
  <si>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</si>
  <si>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</si>
  <si>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</si>
  <si>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</si>
  <si>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</si>
  <si>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</si>
  <si>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</si>
  <si>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</si>
  <si>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</si>
  <si>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</si>
  <si>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</si>
  <si>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</si>
  <si>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</si>
  <si>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</si>
  <si>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</si>
  <si>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</si>
  <si>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</si>
  <si>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</si>
  <si>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</si>
  <si>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</si>
  <si>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</si>
  <si>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</si>
  <si>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</si>
  <si>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</si>
  <si>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</si>
  <si>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</si>
  <si>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</si>
  <si>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</si>
  <si>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</si>
  <si>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</si>
  <si>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</si>
  <si>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</si>
  <si>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</si>
  <si>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</si>
  <si>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</si>
  <si>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</si>
  <si>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</si>
  <si>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</si>
  <si>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</si>
  <si>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</si>
  <si>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</si>
  <si>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</si>
  <si>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</si>
  <si>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</si>
  <si>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</si>
  <si>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</si>
  <si>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</si>
  <si>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</si>
  <si>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</si>
  <si>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</si>
  <si>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</si>
  <si>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</si>
  <si>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</si>
  <si>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</si>
  <si>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</si>
  <si>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</si>
  <si>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</si>
  <si>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</si>
  <si>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</si>
  <si>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</si>
  <si>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</si>
  <si>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</si>
  <si>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</si>
  <si>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</si>
  <si>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</si>
  <si>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</si>
  <si>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</si>
  <si>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</si>
  <si>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</si>
  <si>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</si>
  <si>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</si>
  <si>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</si>
  <si>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</si>
  <si>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</si>
  <si>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</si>
  <si>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</si>
  <si>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</si>
  <si>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</si>
  <si>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</si>
  <si>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</si>
  <si>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</si>
  <si>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</si>
  <si>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</si>
  <si>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</si>
  <si>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</si>
  <si>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</si>
  <si>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</si>
  <si>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</si>
  <si>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</si>
  <si>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</si>
  <si>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</si>
  <si>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</si>
  <si>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</si>
  <si>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</si>
  <si>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</si>
  <si>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</si>
  <si>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</si>
  <si>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</si>
  <si>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</si>
  <si>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</si>
  <si>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</si>
  <si>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</si>
  <si>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</si>
  <si>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</si>
  <si>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</si>
  <si>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</si>
  <si>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</si>
  <si>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</si>
  <si>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</si>
  <si>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</si>
  <si>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</si>
  <si>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</si>
  <si>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</si>
  <si>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</si>
  <si>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</si>
  <si>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</si>
  <si>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</si>
  <si>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</si>
  <si>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</si>
  <si>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</si>
  <si>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</si>
  <si>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</si>
  <si>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</si>
  <si>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</si>
  <si>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</si>
  <si>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</si>
  <si>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</si>
  <si>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</si>
  <si>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</si>
  <si>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</si>
  <si>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</si>
  <si>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</si>
  <si>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</si>
  <si>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</si>
  <si>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</si>
  <si>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</si>
  <si>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</si>
  <si>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</si>
  <si>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</si>
  <si>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</si>
  <si>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</si>
  <si>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</si>
  <si>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</si>
  <si>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</si>
  <si>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</si>
  <si>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</si>
  <si>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</si>
  <si>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</si>
  <si>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</si>
  <si>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</si>
  <si>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</si>
  <si>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</si>
  <si>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</si>
  <si>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</si>
  <si>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</si>
  <si>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</si>
  <si>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</si>
  <si>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</si>
  <si>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</si>
  <si>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</si>
  <si>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</si>
  <si>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</si>
  <si>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</si>
  <si>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</si>
  <si>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</si>
  <si>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</si>
  <si>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</si>
  <si>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</si>
  <si>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</si>
  <si>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</si>
  <si>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</si>
  <si>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</si>
  <si>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</si>
  <si>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</si>
  <si>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</si>
  <si>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</si>
  <si>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</si>
  <si>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</si>
  <si>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</si>
  <si>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</si>
  <si>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</si>
  <si>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</si>
  <si>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</si>
  <si>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</si>
  <si>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</si>
  <si>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</si>
  <si>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</si>
  <si>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</si>
  <si>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</si>
  <si>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</si>
  <si>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</si>
  <si>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</si>
  <si>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</si>
  <si>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</si>
  <si>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</si>
  <si>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</si>
  <si>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</si>
  <si>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</si>
  <si>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</si>
  <si>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</si>
  <si>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</si>
  <si>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</si>
  <si>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</si>
  <si>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</si>
  <si>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</si>
  <si>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</si>
  <si>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</si>
  <si>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</si>
  <si>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</si>
  <si>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</si>
  <si>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</si>
  <si>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</si>
  <si>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</si>
  <si>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</si>
  <si>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</si>
  <si>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</si>
  <si>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</si>
  <si>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</si>
  <si>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</si>
  <si>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</si>
  <si>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</si>
  <si>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</si>
  <si>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</si>
  <si>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</si>
  <si>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</si>
  <si>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</si>
  <si>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</si>
  <si>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</si>
  <si>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</si>
  <si>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</si>
  <si>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</si>
  <si>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</si>
  <si>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</si>
  <si>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</si>
  <si>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</si>
  <si>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</si>
  <si>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</si>
  <si>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</si>
  <si>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</si>
  <si>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</si>
  <si>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</si>
  <si>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</si>
  <si>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</si>
  <si>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</si>
  <si>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</si>
  <si>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</si>
  <si>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</si>
  <si>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</si>
  <si>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</si>
  <si>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</si>
  <si>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</si>
  <si>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</si>
  <si>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</si>
  <si>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</si>
  <si>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</si>
  <si>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</si>
  <si>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</si>
  <si>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</si>
  <si>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</si>
  <si>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</si>
  <si>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</si>
  <si>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</si>
  <si>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</si>
  <si>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</si>
  <si>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</si>
  <si>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</si>
  <si>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</si>
  <si>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</si>
  <si>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</si>
  <si>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</si>
  <si>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</si>
  <si>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</si>
  <si>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</si>
  <si>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</si>
  <si>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</si>
  <si>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</si>
  <si>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</si>
  <si>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</si>
  <si>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</si>
  <si>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</si>
  <si>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</si>
  <si>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</si>
  <si>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</si>
  <si>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</si>
  <si>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</si>
  <si>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</si>
  <si>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</si>
  <si>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</si>
  <si>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</si>
  <si>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</si>
  <si>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</si>
  <si>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</si>
  <si>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</si>
  <si>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</si>
  <si>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</si>
  <si>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</si>
  <si>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</si>
  <si>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</si>
  <si>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</si>
  <si>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</si>
  <si>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</si>
  <si>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</si>
  <si>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</si>
  <si>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</si>
  <si>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</si>
  <si>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</si>
  <si>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</si>
  <si>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</si>
  <si>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</si>
  <si>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</si>
  <si>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</si>
  <si>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</si>
  <si>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</si>
  <si>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</si>
  <si>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</si>
  <si>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</si>
  <si>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</si>
  <si>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</si>
  <si>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</si>
  <si>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</si>
  <si>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</si>
  <si>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</si>
  <si>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</si>
  <si>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</si>
  <si>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</si>
  <si>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</si>
  <si>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</si>
  <si>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</si>
  <si>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</si>
  <si>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</si>
  <si>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</si>
  <si>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</si>
  <si>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</si>
  <si>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</si>
  <si>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</si>
  <si>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</si>
  <si>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</si>
  <si>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</si>
  <si>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</si>
  <si>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</si>
  <si>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</si>
  <si>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</si>
  <si>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</si>
  <si>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</si>
  <si>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</si>
  <si>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</si>
  <si>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</si>
  <si>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</si>
  <si>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</si>
  <si>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</si>
  <si>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</si>
  <si>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</si>
  <si>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</si>
  <si>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</si>
  <si>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</si>
  <si>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</si>
  <si>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</si>
  <si>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</si>
  <si>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</si>
  <si>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</si>
  <si>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</si>
  <si>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</si>
  <si>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</si>
  <si>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</si>
  <si>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</si>
  <si>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</si>
  <si>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</si>
  <si>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</si>
  <si>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</si>
  <si>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</si>
  <si>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</si>
  <si>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</si>
  <si>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</si>
  <si>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</si>
  <si>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</si>
  <si>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</si>
  <si>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</si>
  <si>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</si>
  <si>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</si>
  <si>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</si>
  <si>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</si>
  <si>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</si>
  <si>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</si>
  <si>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</si>
  <si>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</si>
  <si>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</si>
  <si>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</si>
  <si>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</si>
  <si>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</si>
  <si>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</si>
  <si>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</si>
  <si>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</si>
  <si>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</si>
  <si>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</si>
  <si>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</si>
  <si>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</si>
  <si>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</si>
  <si>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</si>
  <si>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</si>
  <si>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</si>
  <si>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</si>
  <si>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</si>
  <si>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</si>
  <si>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</si>
  <si>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</si>
  <si>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</si>
  <si>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</si>
  <si>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</si>
  <si>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</si>
  <si>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</si>
  <si>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</si>
  <si>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</si>
  <si>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</si>
  <si>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</si>
  <si>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</si>
  <si>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</si>
  <si>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</si>
  <si>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</si>
  <si>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</si>
  <si>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</si>
  <si>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</si>
  <si>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</si>
  <si>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</si>
  <si>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</si>
  <si>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</si>
  <si>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</si>
  <si>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</si>
  <si>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</si>
  <si>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</si>
  <si>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</si>
  <si>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</si>
  <si>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</si>
  <si>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</si>
  <si>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</si>
  <si>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</si>
  <si>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</si>
  <si>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</si>
  <si>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</si>
  <si>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</si>
  <si>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</si>
  <si>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</si>
  <si>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</si>
  <si>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</si>
  <si>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</si>
  <si>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</si>
  <si>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</si>
  <si>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</si>
  <si>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</si>
  <si>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</si>
  <si>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</si>
  <si>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</si>
  <si>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</si>
  <si>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</si>
  <si>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</si>
  <si>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</si>
  <si>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</si>
  <si>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</si>
  <si>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</si>
  <si>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</si>
  <si>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</si>
  <si>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</si>
  <si>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</si>
  <si>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</si>
  <si>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</si>
  <si>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</si>
  <si>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</si>
  <si>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</si>
  <si>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</si>
  <si>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</si>
  <si>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</si>
  <si>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</si>
  <si>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</si>
  <si>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</si>
  <si>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</si>
  <si>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</si>
  <si>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</si>
  <si>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</si>
  <si>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</si>
  <si>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</si>
  <si>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</si>
  <si>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</si>
  <si>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</si>
  <si>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</si>
  <si>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</si>
  <si>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</si>
  <si>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</si>
  <si>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</si>
  <si>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</si>
  <si>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</si>
  <si>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</si>
  <si>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</si>
  <si>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</si>
  <si>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</si>
  <si>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</si>
  <si>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</si>
  <si>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</si>
  <si>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</si>
  <si>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</si>
  <si>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</si>
  <si>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</si>
  <si>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</si>
  <si>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</si>
  <si>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</si>
  <si>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</si>
  <si>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</si>
  <si>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</si>
  <si>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</si>
  <si>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</si>
  <si>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</si>
  <si>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</si>
  <si>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</si>
  <si>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</si>
  <si>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</si>
  <si>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</si>
  <si>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</si>
  <si>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</si>
  <si>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</si>
  <si>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</si>
  <si>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</si>
  <si>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</si>
  <si>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</si>
  <si>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</si>
  <si>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</si>
  <si>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</si>
  <si>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</si>
  <si>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</si>
  <si>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</si>
  <si>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</si>
  <si>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</si>
  <si>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</si>
  <si>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</si>
  <si>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</si>
  <si>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</si>
  <si>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</si>
  <si>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</si>
  <si>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</si>
  <si>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</si>
  <si>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</si>
  <si>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</si>
  <si>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</si>
  <si>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</si>
  <si>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</si>
  <si>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</si>
  <si>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</si>
  <si>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</si>
  <si>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</si>
  <si>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</si>
  <si>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</si>
  <si>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</si>
  <si>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</si>
  <si>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</si>
  <si>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</si>
  <si>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</si>
  <si>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</si>
  <si>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</si>
  <si>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</si>
  <si>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</si>
  <si>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</si>
  <si>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</si>
  <si>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</si>
  <si>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</si>
  <si>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</si>
  <si>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</si>
  <si>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</si>
  <si>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</si>
  <si>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</si>
  <si>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</si>
  <si>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</si>
  <si>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</si>
  <si>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</si>
  <si>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</si>
  <si>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</si>
  <si>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</si>
  <si>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</si>
  <si>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</si>
  <si>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</si>
  <si>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</si>
  <si>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</si>
  <si>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</si>
  <si>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</si>
  <si>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</si>
  <si>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</si>
  <si>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</si>
  <si>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</si>
  <si>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</si>
  <si>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</si>
  <si>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</si>
  <si>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</si>
  <si>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</si>
  <si>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</si>
  <si>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</si>
  <si>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</si>
  <si>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</si>
  <si>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</si>
  <si>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</si>
  <si>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</si>
  <si>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</si>
  <si>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</si>
  <si>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</si>
  <si>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</si>
  <si>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</si>
  <si>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</si>
  <si>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</si>
  <si>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</si>
  <si>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</si>
  <si>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</si>
  <si>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</si>
  <si>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</si>
  <si>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</si>
  <si>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</si>
  <si>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</si>
  <si>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</si>
  <si>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</si>
  <si>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</si>
  <si>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</si>
  <si>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</si>
  <si>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</si>
  <si>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</si>
  <si>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</si>
  <si>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</si>
  <si>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</si>
  <si>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</si>
  <si>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</si>
  <si>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</si>
  <si>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</si>
  <si>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</si>
  <si>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</si>
  <si>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</si>
  <si>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</si>
  <si>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</si>
  <si>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</si>
  <si>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</si>
  <si>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</si>
  <si>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</si>
  <si>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</si>
  <si>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</si>
  <si>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</si>
  <si>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</si>
  <si>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</si>
  <si>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</si>
  <si>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</si>
  <si>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</si>
  <si>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</si>
  <si>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</si>
  <si>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</si>
  <si>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</si>
  <si>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</si>
  <si>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</si>
  <si>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</si>
  <si>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</si>
  <si>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</si>
  <si>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</si>
  <si>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</si>
  <si>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</si>
  <si>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</si>
  <si>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</si>
  <si>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</si>
  <si>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</si>
  <si>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</si>
  <si>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</si>
  <si>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</si>
  <si>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</si>
  <si>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</si>
  <si>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</si>
  <si>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</si>
  <si>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</si>
  <si>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</si>
  <si>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</si>
  <si>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</si>
  <si>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</si>
  <si>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</si>
  <si>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</si>
  <si>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</si>
  <si>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</si>
  <si>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</si>
  <si>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</si>
  <si>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</si>
  <si>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</si>
  <si>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</si>
  <si>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</si>
  <si>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</si>
  <si>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</si>
  <si>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</si>
  <si>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</si>
  <si>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</si>
  <si>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</si>
  <si>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</si>
  <si>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</si>
  <si>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</si>
  <si>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</si>
  <si>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</si>
  <si>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</si>
  <si>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</si>
  <si>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</si>
  <si>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</si>
  <si>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</si>
  <si>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</si>
  <si>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</si>
  <si>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</si>
  <si>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</si>
  <si>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</si>
  <si>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</si>
  <si>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</si>
  <si>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</si>
  <si>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</si>
  <si>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</si>
  <si>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</si>
  <si>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</si>
  <si>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</si>
  <si>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</si>
  <si>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</si>
  <si>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</si>
  <si>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</si>
  <si>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</si>
  <si>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</si>
  <si>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</si>
  <si>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</si>
  <si>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</si>
  <si>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</si>
  <si>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</si>
  <si>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</si>
  <si>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</si>
  <si>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</si>
  <si>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</si>
  <si>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</si>
  <si>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</si>
  <si>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</si>
  <si>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</si>
  <si>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</si>
  <si>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</si>
  <si>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</si>
  <si>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</si>
  <si>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</si>
  <si>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</si>
  <si>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</si>
  <si>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</si>
  <si>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</si>
  <si>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</si>
  <si>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</si>
  <si>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</si>
  <si>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</si>
  <si>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</si>
  <si>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</si>
  <si>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</si>
  <si>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</si>
  <si>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</si>
  <si>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</si>
  <si>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</si>
  <si>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</si>
  <si>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</si>
  <si>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</si>
  <si>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</si>
  <si>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</si>
  <si>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</si>
  <si>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</si>
  <si>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</si>
  <si>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</si>
  <si>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</si>
  <si>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</si>
  <si>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</si>
  <si>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</si>
  <si>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</si>
  <si>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</si>
  <si>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</si>
  <si>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</si>
  <si>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</si>
  <si>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</si>
  <si>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</si>
  <si>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</si>
  <si>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</si>
  <si>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</si>
  <si>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</si>
  <si>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</si>
  <si>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</si>
  <si>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</si>
  <si>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</si>
  <si>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</si>
  <si>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</si>
  <si>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</si>
  <si>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</si>
  <si>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</si>
  <si>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</si>
  <si>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</si>
  <si>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</si>
  <si>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</si>
  <si>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</si>
  <si>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</si>
  <si>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</si>
  <si>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</si>
  <si>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</si>
  <si>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</si>
  <si>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</si>
  <si>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</si>
  <si>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</si>
  <si>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</si>
  <si>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</si>
  <si>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</si>
  <si>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</si>
  <si>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</si>
  <si>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</si>
  <si>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</si>
  <si>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</si>
  <si>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</si>
  <si>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</si>
  <si>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</si>
  <si>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</si>
  <si>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</si>
  <si>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</si>
  <si>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</si>
  <si>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</si>
  <si>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</si>
  <si>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</si>
  <si>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</si>
  <si>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</si>
  <si>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</si>
  <si>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</si>
  <si>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</si>
  <si>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</si>
  <si>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</si>
  <si>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</si>
  <si>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</si>
  <si>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</si>
  <si>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</si>
  <si>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</si>
  <si>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</si>
  <si>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</si>
  <si>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</si>
  <si>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</si>
  <si>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</si>
  <si>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</si>
  <si>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</si>
  <si>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</si>
  <si>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</si>
  <si>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</si>
  <si>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</si>
  <si>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</si>
  <si>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</si>
  <si>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</si>
  <si>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</si>
  <si>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</si>
  <si>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</si>
  <si>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</si>
  <si>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</si>
  <si>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</si>
  <si>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</si>
  <si>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</si>
  <si>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</si>
  <si>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</si>
  <si>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</si>
  <si>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</si>
  <si>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</si>
  <si>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</si>
  <si>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</si>
  <si>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</si>
  <si>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</si>
  <si>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</si>
  <si>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</si>
  <si>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</si>
  <si>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</si>
  <si>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</si>
  <si>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</si>
  <si>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</si>
  <si>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</si>
  <si>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</si>
  <si>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</si>
  <si>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</si>
  <si>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</si>
  <si>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</si>
  <si>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</si>
  <si>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</si>
  <si>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</si>
  <si>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</si>
  <si>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</si>
  <si>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</si>
  <si>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</si>
  <si>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</si>
  <si>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</si>
  <si>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</si>
  <si>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</si>
  <si>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</si>
  <si>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</si>
  <si>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</si>
  <si>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</si>
  <si>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</si>
  <si>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</si>
  <si>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</si>
  <si>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</si>
  <si>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</si>
  <si>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</si>
  <si>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</si>
  <si>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</si>
  <si>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</si>
  <si>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</si>
  <si>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</si>
  <si>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</si>
  <si>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</si>
  <si>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</si>
  <si>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</si>
  <si>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</si>
  <si>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</si>
  <si>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</si>
  <si>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</si>
  <si>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</si>
  <si>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</si>
  <si>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</si>
  <si>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</si>
  <si>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</si>
  <si>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</si>
  <si>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</si>
  <si>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</si>
  <si>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</si>
  <si>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</si>
  <si>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</si>
  <si>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</si>
  <si>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</si>
  <si>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</si>
  <si>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</si>
  <si>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</si>
  <si>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</si>
  <si>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</si>
  <si>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</si>
  <si>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</si>
  <si>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</si>
  <si>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</si>
  <si>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</si>
  <si>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</si>
  <si>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</si>
  <si>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</si>
  <si>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</si>
  <si>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</si>
  <si>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</si>
  <si>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</si>
  <si>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</si>
  <si>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</si>
  <si>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</si>
  <si>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</si>
  <si>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</si>
  <si>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</si>
  <si>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</si>
  <si>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</si>
  <si>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</si>
  <si>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</si>
  <si>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</si>
  <si>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</si>
  <si>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</si>
  <si>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</si>
  <si>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</si>
  <si>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</si>
  <si>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</si>
  <si>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</si>
  <si>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</si>
  <si>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</si>
  <si>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</si>
  <si>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</si>
  <si>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</si>
  <si>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</si>
  <si>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</si>
  <si>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</si>
  <si>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</si>
  <si>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</si>
  <si>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</si>
  <si>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</si>
  <si>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</si>
  <si>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</si>
  <si>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</si>
  <si>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</si>
  <si>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</si>
  <si>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</si>
  <si>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</si>
  <si>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</si>
  <si>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</si>
  <si>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</si>
  <si>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</si>
  <si>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</si>
  <si>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</si>
  <si>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</si>
  <si>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</si>
  <si>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</si>
  <si>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</si>
  <si>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</si>
  <si>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</si>
  <si>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</si>
  <si>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</si>
  <si>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</si>
  <si>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</si>
  <si>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</si>
  <si>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</si>
  <si>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</si>
  <si>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</si>
  <si>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</si>
  <si>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</si>
  <si>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</si>
  <si>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</si>
  <si>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</si>
  <si>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</si>
  <si>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</si>
  <si>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</si>
  <si>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</si>
  <si>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</si>
  <si>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</si>
  <si>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</si>
  <si>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</si>
  <si>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</si>
  <si>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</si>
  <si>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</si>
  <si>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</si>
  <si>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</si>
  <si>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</si>
  <si>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</si>
  <si>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</si>
  <si>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</si>
  <si>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</si>
  <si>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</si>
  <si>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</si>
  <si>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</si>
  <si>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</si>
  <si>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</si>
  <si>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</si>
  <si>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</si>
  <si>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</si>
  <si>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</si>
  <si>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</si>
  <si>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</si>
  <si>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</si>
  <si>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</si>
  <si>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</si>
  <si>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</si>
  <si>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</si>
  <si>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</si>
  <si>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</si>
  <si>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</si>
  <si>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</si>
  <si>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</si>
  <si>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</si>
  <si>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</si>
  <si>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</si>
  <si>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</si>
  <si>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</si>
  <si>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</si>
  <si>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</si>
  <si>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</si>
  <si>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</si>
  <si>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</si>
  <si>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</si>
  <si>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</si>
  <si>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</si>
  <si>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</si>
  <si>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</si>
  <si>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</si>
  <si>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</si>
  <si>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</si>
  <si>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</si>
  <si>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</si>
  <si>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</si>
  <si>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</si>
  <si>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</si>
  <si>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</si>
  <si>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</si>
  <si>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</si>
  <si>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</si>
  <si>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</si>
  <si>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</si>
  <si>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</si>
  <si>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</si>
  <si>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</si>
  <si>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</si>
  <si>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</si>
  <si>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</si>
  <si>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</si>
  <si>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</si>
  <si>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</si>
  <si>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</si>
  <si>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</si>
  <si>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</si>
  <si>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</si>
  <si>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</si>
  <si>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</si>
  <si>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</si>
  <si>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</si>
  <si>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</si>
  <si>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</si>
  <si>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</si>
  <si>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</si>
  <si>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</si>
  <si>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</si>
  <si>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</si>
  <si>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</si>
  <si>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</si>
  <si>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</si>
  <si>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</si>
  <si>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</si>
  <si>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</si>
  <si>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</si>
  <si>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</si>
  <si>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</si>
  <si>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</si>
  <si>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</si>
  <si>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</si>
  <si>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</si>
  <si>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</si>
  <si>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</si>
  <si>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</si>
  <si>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</si>
  <si>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</si>
  <si>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</si>
  <si>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</si>
  <si>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</si>
  <si>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</si>
  <si>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</si>
  <si>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</si>
  <si>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</si>
  <si>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</si>
  <si>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</si>
  <si>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</si>
  <si>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</si>
  <si>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</si>
  <si>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</si>
  <si>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</si>
  <si>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</si>
  <si>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</si>
  <si>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</si>
  <si>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</si>
  <si>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</si>
  <si>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</si>
  <si>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</si>
  <si>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</si>
  <si>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</si>
  <si>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</si>
  <si>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</si>
  <si>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</si>
  <si>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</si>
  <si>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</si>
  <si>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</si>
  <si>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</si>
  <si>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</si>
  <si>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</si>
  <si>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</si>
  <si>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</si>
  <si>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</si>
  <si>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</si>
  <si>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</si>
  <si>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</si>
  <si>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</si>
  <si>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</si>
  <si>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</si>
  <si>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</si>
  <si>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</si>
  <si>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</si>
  <si>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</si>
  <si>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</si>
  <si>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</si>
  <si>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</si>
  <si>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</si>
  <si>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</si>
  <si>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</si>
  <si>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</si>
  <si>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</si>
  <si>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</si>
  <si>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</si>
  <si>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</si>
  <si>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</si>
  <si>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</si>
  <si>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</si>
  <si>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</si>
  <si>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</si>
  <si>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</si>
  <si>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</si>
  <si>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</si>
  <si>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</si>
  <si>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</si>
  <si>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</si>
  <si>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</si>
  <si>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</si>
  <si>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</si>
  <si>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</si>
  <si>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</si>
  <si>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</si>
  <si>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</si>
  <si>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</si>
  <si>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</si>
  <si>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</si>
  <si>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</si>
  <si>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</si>
  <si>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</si>
  <si>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</si>
  <si>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</si>
  <si>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</si>
  <si>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</si>
  <si>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</si>
  <si>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</si>
  <si>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</si>
  <si>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</si>
  <si>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</si>
  <si>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</si>
  <si>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</si>
  <si>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</si>
  <si>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</si>
  <si>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</si>
  <si>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</si>
  <si>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</si>
  <si>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</si>
  <si>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</si>
  <si>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</si>
  <si>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</si>
  <si>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</si>
  <si>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</si>
  <si>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</si>
  <si>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</si>
  <si>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</si>
  <si>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</si>
  <si>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</si>
  <si>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</si>
  <si>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</si>
  <si>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</si>
  <si>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</si>
  <si>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</si>
  <si>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</si>
  <si>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</si>
  <si>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</si>
  <si>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</si>
  <si>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</si>
  <si>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</si>
  <si>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</si>
  <si>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</si>
  <si>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</si>
  <si>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</si>
  <si>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</si>
  <si>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</si>
  <si>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</si>
  <si>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</si>
  <si>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</si>
  <si>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</si>
  <si>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</si>
  <si>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</si>
  <si>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</si>
  <si>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</si>
  <si>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</si>
  <si>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</si>
  <si>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</si>
  <si>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</si>
  <si>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</si>
  <si>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</si>
  <si>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</si>
  <si>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</si>
  <si>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</si>
  <si>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</si>
  <si>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</si>
  <si>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</si>
  <si>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</si>
  <si>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</si>
  <si>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</si>
  <si>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</si>
  <si>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</si>
  <si>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</si>
  <si>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</si>
  <si>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</si>
  <si>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</si>
  <si>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</si>
  <si>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</si>
  <si>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</si>
  <si>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</si>
  <si>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</si>
  <si>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</si>
  <si>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</si>
  <si>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</si>
  <si>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</si>
  <si>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</si>
  <si>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</si>
  <si>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</si>
  <si>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</si>
  <si>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</si>
  <si>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</si>
  <si>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</si>
  <si>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</si>
  <si>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</si>
  <si>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</si>
  <si>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</si>
  <si>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</si>
  <si>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</si>
  <si>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</si>
  <si>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</si>
  <si>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</si>
  <si>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</si>
  <si>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</si>
  <si>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</si>
  <si>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</si>
  <si>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</si>
  <si>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</si>
  <si>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</si>
  <si>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</si>
  <si>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</si>
  <si>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</si>
  <si>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</si>
  <si>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</si>
  <si>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</si>
  <si>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</si>
  <si>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</si>
  <si>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</si>
  <si>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</si>
  <si>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</si>
  <si>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</si>
  <si>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</si>
  <si>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</si>
  <si>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</si>
  <si>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</si>
  <si>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</si>
  <si>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</si>
  <si>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</si>
  <si>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</si>
  <si>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</si>
  <si>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</si>
  <si>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</si>
  <si>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</si>
  <si>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</si>
  <si>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</si>
  <si>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</si>
  <si>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</si>
  <si>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</si>
  <si>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</si>
  <si>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</si>
  <si>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</si>
  <si>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</si>
  <si>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</si>
  <si>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</si>
  <si>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</si>
  <si>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</si>
  <si>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</si>
  <si>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</si>
  <si>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</si>
  <si>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</si>
  <si>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</si>
  <si>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</si>
  <si>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</si>
  <si>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</si>
  <si>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</si>
  <si>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</si>
  <si>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</si>
  <si>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</si>
  <si>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</si>
  <si>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</si>
  <si>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</si>
  <si>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</si>
  <si>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</si>
  <si>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</si>
  <si>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</si>
  <si>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</si>
  <si>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</si>
  <si>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</si>
  <si>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</si>
  <si>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</si>
  <si>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</si>
  <si>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</si>
  <si>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</si>
  <si>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</si>
  <si>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</si>
  <si>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</si>
  <si>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</si>
  <si>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</si>
  <si>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</si>
  <si>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</si>
  <si>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</si>
  <si>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</si>
  <si>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</si>
  <si>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</si>
  <si>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</si>
  <si>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</si>
  <si>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</si>
  <si>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</si>
  <si>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</si>
  <si>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</si>
  <si>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</si>
  <si>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</si>
  <si>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</si>
  <si>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</si>
  <si>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</si>
  <si>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</si>
  <si>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</si>
  <si>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</si>
  <si>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</si>
  <si>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</si>
  <si>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</si>
  <si>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</si>
  <si>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</si>
  <si>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</si>
  <si>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</si>
  <si>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</si>
  <si>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</si>
  <si>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</si>
  <si>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</si>
  <si>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</si>
  <si>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</si>
  <si>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</si>
  <si>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</si>
  <si>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</si>
  <si>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</si>
  <si>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</si>
  <si>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</si>
  <si>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</si>
  <si>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</si>
  <si>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</si>
  <si>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</si>
  <si>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</si>
  <si>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</si>
  <si>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</si>
  <si>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</si>
  <si>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</si>
  <si>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</si>
  <si>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</si>
  <si>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</si>
  <si>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</si>
  <si>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</si>
  <si>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</si>
  <si>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</si>
  <si>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</si>
  <si>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</si>
  <si>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</si>
  <si>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</si>
  <si>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</si>
  <si>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</si>
  <si>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</si>
  <si>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</si>
  <si>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</si>
  <si>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</si>
  <si>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</si>
  <si>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</si>
  <si>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</si>
  <si>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</si>
  <si>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</si>
  <si>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</si>
  <si>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</si>
  <si>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</si>
  <si>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</si>
  <si>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</si>
  <si>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</si>
  <si>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</si>
  <si>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</si>
  <si>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</si>
  <si>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</si>
  <si>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</si>
  <si>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</si>
  <si>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</si>
  <si>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</si>
  <si>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</si>
  <si>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</si>
  <si>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</si>
  <si>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</si>
  <si>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</si>
  <si>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</si>
  <si>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</si>
  <si>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</si>
  <si>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</si>
  <si>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</si>
  <si>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</si>
  <si>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</si>
  <si>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</si>
  <si>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</si>
  <si>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</si>
  <si>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</si>
  <si>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</si>
  <si>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</si>
  <si>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</si>
  <si>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</si>
  <si>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</si>
  <si>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</si>
  <si>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</si>
  <si>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</si>
  <si>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</si>
  <si>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</si>
  <si>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</si>
  <si>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</si>
  <si>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</si>
  <si>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</si>
  <si>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</si>
  <si>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</si>
  <si>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</si>
  <si>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</si>
  <si>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</si>
  <si>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</si>
  <si>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</si>
  <si>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</si>
  <si>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</si>
  <si>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</si>
  <si>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</si>
  <si>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</si>
  <si>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</si>
  <si>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</si>
  <si>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</si>
  <si>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</si>
  <si>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</si>
  <si>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</si>
  <si>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</si>
  <si>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</si>
  <si>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</si>
  <si>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</si>
  <si>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</si>
  <si>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</si>
  <si>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</si>
  <si>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</si>
  <si>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</si>
  <si>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</si>
  <si>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</si>
  <si>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</si>
  <si>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</si>
  <si>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</si>
  <si>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</si>
  <si>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</si>
  <si>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</si>
  <si>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</si>
  <si>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</si>
  <si>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</si>
  <si>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</si>
  <si>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</si>
  <si>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</si>
  <si>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</si>
  <si>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</si>
  <si>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</si>
  <si>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</si>
  <si>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</si>
  <si>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</si>
  <si>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</si>
  <si>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</si>
  <si>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</si>
  <si>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</si>
  <si>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</si>
  <si>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</si>
  <si>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</si>
  <si>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</si>
  <si>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</si>
  <si>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</si>
  <si>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</si>
  <si>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</si>
  <si>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</si>
  <si>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</si>
  <si>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</si>
  <si>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</si>
  <si>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</si>
  <si>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</si>
  <si>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</si>
  <si>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</si>
  <si>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</si>
  <si>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</si>
  <si>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</si>
  <si>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</si>
  <si>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</si>
  <si>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</si>
  <si>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</si>
  <si>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</si>
  <si>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</si>
  <si>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</si>
  <si>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</si>
  <si>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</si>
  <si>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</si>
  <si>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</si>
  <si>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</si>
  <si>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</si>
  <si>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</si>
  <si>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</si>
  <si>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</si>
  <si>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</si>
  <si>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</si>
  <si>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</si>
  <si>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</si>
  <si>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</si>
  <si>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</si>
  <si>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</si>
  <si>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</si>
  <si>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</si>
  <si>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</si>
  <si>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</si>
  <si>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</si>
  <si>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</si>
  <si>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</si>
  <si>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</si>
  <si>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</si>
  <si>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</si>
  <si>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</si>
  <si>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</si>
  <si>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</si>
  <si>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</si>
  <si>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</si>
  <si>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</si>
  <si>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</si>
  <si>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</si>
  <si>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</si>
  <si>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</si>
  <si>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</si>
  <si>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</si>
  <si>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</si>
  <si>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</si>
  <si>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</si>
  <si>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</si>
  <si>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</si>
  <si>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</si>
  <si>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</si>
  <si>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</si>
  <si>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</si>
  <si>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</si>
  <si>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</si>
  <si>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</si>
  <si>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</si>
  <si>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</si>
  <si>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</si>
  <si>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</si>
  <si>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</si>
  <si>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</si>
  <si>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</si>
  <si>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</si>
  <si>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</si>
  <si>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</si>
  <si>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</si>
  <si>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</si>
  <si>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</si>
  <si>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</si>
  <si>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</si>
  <si>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</si>
  <si>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</si>
  <si>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</si>
  <si>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</si>
  <si>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</si>
  <si>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</si>
  <si>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</si>
  <si>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</si>
  <si>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</si>
  <si>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</si>
  <si>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</si>
  <si>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</si>
  <si>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</si>
  <si>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</si>
  <si>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</si>
  <si>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</si>
  <si>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</si>
  <si>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</si>
  <si>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</si>
  <si>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</si>
  <si>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</si>
  <si>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</si>
  <si>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</si>
  <si>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</si>
  <si>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</si>
  <si>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</si>
  <si>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</si>
  <si>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</si>
  <si>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</si>
  <si>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</si>
  <si>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</si>
  <si>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</si>
  <si>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</si>
  <si>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</si>
  <si>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</si>
  <si>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</si>
  <si>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</si>
  <si>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</si>
  <si>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</si>
  <si>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</si>
  <si>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</si>
  <si>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</si>
  <si>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</si>
  <si>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</si>
  <si>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</si>
  <si>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</si>
  <si>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</si>
  <si>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</si>
  <si>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</si>
  <si>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</si>
  <si>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</si>
  <si>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</si>
  <si>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</si>
  <si>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</si>
  <si>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</si>
  <si>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</si>
  <si>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</si>
  <si>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</si>
  <si>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</si>
  <si>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</si>
  <si>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</si>
  <si>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</si>
  <si>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</si>
  <si>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</si>
  <si>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</si>
  <si>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</si>
  <si>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</si>
  <si>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</si>
  <si>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</si>
  <si>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</si>
  <si>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</si>
  <si>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</si>
  <si>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</si>
  <si>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</si>
  <si>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</si>
  <si>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</si>
  <si>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</si>
  <si>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</si>
  <si>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</si>
  <si>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</si>
  <si>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</si>
  <si>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</si>
  <si>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</si>
  <si>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</si>
  <si>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</si>
  <si>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</si>
  <si>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</si>
  <si>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</si>
  <si>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</si>
  <si>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</si>
  <si>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</si>
  <si>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</si>
  <si>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</si>
  <si>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</si>
  <si>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</si>
  <si>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</si>
  <si>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</si>
  <si>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</si>
  <si>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</si>
  <si>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</si>
  <si>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</si>
  <si>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</si>
  <si>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</si>
  <si>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</si>
  <si>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</si>
  <si>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</si>
  <si>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</si>
  <si>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</si>
  <si>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</si>
  <si>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</si>
  <si>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</si>
  <si>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</si>
  <si>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</si>
  <si>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</si>
  <si>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</si>
  <si>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</si>
  <si>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</si>
  <si>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</si>
  <si>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</si>
  <si>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</si>
  <si>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</si>
  <si>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</si>
  <si>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</si>
  <si>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</si>
  <si>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</si>
  <si>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</si>
  <si>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</si>
  <si>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</si>
  <si>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</si>
  <si>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</si>
  <si>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</si>
  <si>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</si>
  <si>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</si>
  <si>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</si>
  <si>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</si>
  <si>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</si>
  <si>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</si>
  <si>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</si>
  <si>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</si>
  <si>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</si>
  <si>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</si>
  <si>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</si>
  <si>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</si>
  <si>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</si>
  <si>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</si>
  <si>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</si>
  <si>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</si>
  <si>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</si>
  <si>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</si>
  <si>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</si>
  <si>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</si>
  <si>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</si>
  <si>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</si>
  <si>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</si>
  <si>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</si>
  <si>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</si>
  <si>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</si>
  <si>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</si>
  <si>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</si>
  <si>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</si>
  <si>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</si>
  <si>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</si>
  <si>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</si>
  <si>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</si>
  <si>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</si>
  <si>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</si>
  <si>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</si>
  <si>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</si>
  <si>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</si>
  <si>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</si>
  <si>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</si>
  <si>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</si>
  <si>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</si>
  <si>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</si>
  <si>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</si>
  <si>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</si>
  <si>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</si>
  <si>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</si>
  <si>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</si>
  <si>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</si>
  <si>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</si>
  <si>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</si>
  <si>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</si>
  <si>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</si>
  <si>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</si>
  <si>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</si>
  <si>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</si>
  <si>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</si>
  <si>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</si>
  <si>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</si>
  <si>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</si>
  <si>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</si>
  <si>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</si>
  <si>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</si>
  <si>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</si>
  <si>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</si>
  <si>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</si>
  <si>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</si>
  <si>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</si>
  <si>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</si>
  <si>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</si>
  <si>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</si>
  <si>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</si>
  <si>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</si>
  <si>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</si>
  <si>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</si>
  <si>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</si>
  <si>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</si>
  <si>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</si>
  <si>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</si>
  <si>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</si>
  <si>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</si>
  <si>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</si>
  <si>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</si>
  <si>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</si>
  <si>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</si>
  <si>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</si>
  <si>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</si>
  <si>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</si>
  <si>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</si>
  <si>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</si>
  <si>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</si>
  <si>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</si>
  <si>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</si>
  <si>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</si>
  <si>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</si>
  <si>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</si>
  <si>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</si>
  <si>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</si>
  <si>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</si>
  <si>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</si>
  <si>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</si>
  <si>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</si>
  <si>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</si>
  <si>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</si>
  <si>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</si>
  <si>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</si>
  <si>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</si>
  <si>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</si>
  <si>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</si>
  <si>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</si>
  <si>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</si>
  <si>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</si>
  <si>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</si>
  <si>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</si>
  <si>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</si>
  <si>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</si>
  <si>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</si>
  <si>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</si>
  <si>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</si>
  <si>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</si>
  <si>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</si>
  <si>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</si>
  <si>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</si>
  <si>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</si>
  <si>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</si>
  <si>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</si>
  <si>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</si>
  <si>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</si>
  <si>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</si>
  <si>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</si>
  <si>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</si>
  <si>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</si>
  <si>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</si>
  <si>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</si>
  <si>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</si>
  <si>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</si>
  <si>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</si>
  <si>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</si>
  <si>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</si>
  <si>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</si>
  <si>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</si>
  <si>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</si>
  <si>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</si>
  <si>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</si>
  <si>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</si>
  <si>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</si>
  <si>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</si>
  <si>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</si>
  <si>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</si>
  <si>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</si>
  <si>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</si>
  <si>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</si>
  <si>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</si>
  <si>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</si>
  <si>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</si>
  <si>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</si>
  <si>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</si>
  <si>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</si>
  <si>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</si>
  <si>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</si>
  <si>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</si>
  <si>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</si>
  <si>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</si>
  <si>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</si>
  <si>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</si>
  <si>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</si>
  <si>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</si>
  <si>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</si>
  <si>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</si>
  <si>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</si>
  <si>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</si>
  <si>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</si>
  <si>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</si>
  <si>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</si>
  <si>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</si>
  <si>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</si>
  <si>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</si>
  <si>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</si>
  <si>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</si>
  <si>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</si>
  <si>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</si>
  <si>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</si>
  <si>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</si>
  <si>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</si>
  <si>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</si>
  <si>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</si>
  <si>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</si>
  <si>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</si>
  <si>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</si>
  <si>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</si>
  <si>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</si>
  <si>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</si>
  <si>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</si>
  <si>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</si>
  <si>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</si>
  <si>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</si>
  <si>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</si>
  <si>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</si>
  <si>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</si>
  <si>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</si>
  <si>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</si>
  <si>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</si>
  <si>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</si>
  <si>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</si>
  <si>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</si>
  <si>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</si>
  <si>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</si>
  <si>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</si>
  <si>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</si>
  <si>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</si>
  <si>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</si>
  <si>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</si>
  <si>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</si>
  <si>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</si>
  <si>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</si>
  <si>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</si>
  <si>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</si>
  <si>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</si>
  <si>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</si>
  <si>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</si>
  <si>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</si>
  <si>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</si>
  <si>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</si>
  <si>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</si>
  <si>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</si>
  <si>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</si>
  <si>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</si>
  <si>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</si>
  <si>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</si>
  <si>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</si>
  <si>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</si>
  <si>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</si>
  <si>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</si>
  <si>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</si>
  <si>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</si>
  <si>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</si>
  <si>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</si>
  <si>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</si>
  <si>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</si>
  <si>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</si>
  <si>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</si>
  <si>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</si>
  <si>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</si>
  <si>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</si>
  <si>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</si>
  <si>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</si>
  <si>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</si>
  <si>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</si>
  <si>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</si>
  <si>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</si>
  <si>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</si>
  <si>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</si>
  <si>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</si>
  <si>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</si>
  <si>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</si>
  <si>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</si>
  <si>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</si>
  <si>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</si>
  <si>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</si>
  <si>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</si>
  <si>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</si>
  <si>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</si>
  <si>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</si>
  <si>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</si>
  <si>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</si>
  <si>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</si>
  <si>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</si>
  <si>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</si>
  <si>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</si>
  <si>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</si>
  <si>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</si>
  <si>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</si>
  <si>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</si>
  <si>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</si>
  <si>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</si>
  <si>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</si>
  <si>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</si>
  <si>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</si>
  <si>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</si>
  <si>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</si>
  <si>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</si>
  <si>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</si>
  <si>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</si>
  <si>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</si>
  <si>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</si>
  <si>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</si>
  <si>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</si>
  <si>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</si>
  <si>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</si>
  <si>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</si>
  <si>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</si>
  <si>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</si>
  <si>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</si>
  <si>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</si>
  <si>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</si>
  <si>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</si>
  <si>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</si>
  <si>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</si>
  <si>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</si>
  <si>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</si>
  <si>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</si>
  <si>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</si>
  <si>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</si>
  <si>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</si>
  <si>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</si>
  <si>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</si>
  <si>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</si>
  <si>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</si>
  <si>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</si>
  <si>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</si>
  <si>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</si>
  <si>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</si>
  <si>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</si>
  <si>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</si>
  <si>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</si>
  <si>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</si>
  <si>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</si>
  <si>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</si>
  <si>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</si>
  <si>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</si>
  <si>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</si>
  <si>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</si>
  <si>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</si>
  <si>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</si>
  <si>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</si>
  <si>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</si>
  <si>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</si>
  <si>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</si>
  <si>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</si>
  <si>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</si>
  <si>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</si>
  <si>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</si>
  <si>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</si>
  <si>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</si>
  <si>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</si>
  <si>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</si>
  <si>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</si>
  <si>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</si>
  <si>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</si>
  <si>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</si>
  <si>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</si>
  <si>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</si>
  <si>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</si>
  <si>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</si>
  <si>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</si>
  <si>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</si>
  <si>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</si>
  <si>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</si>
  <si>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</si>
  <si>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</si>
  <si>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</si>
  <si>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</si>
  <si>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</si>
  <si>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</si>
  <si>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</si>
  <si>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</si>
  <si>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</si>
  <si>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</si>
  <si>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</si>
  <si>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</si>
  <si>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</si>
  <si>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</si>
  <si>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</si>
  <si>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</si>
  <si>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</si>
  <si>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</si>
  <si>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</si>
  <si>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</si>
  <si>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</si>
  <si>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</si>
  <si>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</si>
  <si>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</si>
  <si>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</si>
  <si>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</si>
  <si>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</si>
  <si>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</si>
  <si>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</si>
  <si>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</si>
  <si>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</si>
  <si>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</si>
  <si>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</si>
  <si>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</si>
  <si>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</si>
  <si>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</si>
  <si>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</si>
  <si>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</si>
  <si>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</si>
  <si>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</si>
  <si>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</si>
  <si>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</si>
  <si>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</si>
  <si>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</si>
  <si>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</si>
  <si>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</si>
  <si>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</si>
  <si>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</si>
  <si>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</si>
  <si>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</si>
  <si>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</si>
  <si>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</si>
  <si>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</si>
  <si>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</si>
  <si>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</si>
  <si>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</si>
  <si>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</si>
  <si>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</si>
  <si>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</si>
  <si>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</si>
  <si>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</si>
  <si>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</si>
  <si>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</si>
  <si>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</si>
  <si>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</si>
  <si>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</si>
  <si>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</si>
  <si>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</si>
  <si>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</si>
  <si>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</si>
  <si>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</si>
  <si>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</si>
  <si>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</si>
  <si>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</si>
  <si>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</si>
  <si>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</si>
  <si>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</si>
  <si>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</si>
  <si>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</si>
  <si>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</si>
  <si>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</si>
  <si>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</si>
  <si>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</si>
  <si>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</si>
  <si>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</si>
  <si>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</si>
  <si>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</si>
  <si>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</si>
  <si>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</si>
  <si>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</si>
  <si>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</si>
  <si>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</si>
  <si>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</si>
  <si>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</si>
  <si>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</si>
  <si>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</si>
  <si>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</si>
  <si>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</si>
  <si>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</si>
  <si>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</si>
  <si>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</si>
  <si>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</si>
  <si>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</si>
  <si>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</si>
  <si>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</si>
  <si>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</si>
  <si>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</si>
  <si>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</si>
  <si>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</si>
  <si>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</si>
  <si>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</si>
  <si>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</si>
  <si>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</si>
  <si>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</si>
  <si>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</si>
  <si>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</si>
  <si>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</si>
  <si>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</si>
  <si>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</si>
  <si>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</si>
  <si>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</si>
  <si>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</si>
  <si>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</si>
  <si>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</si>
  <si>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</si>
  <si>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</si>
  <si>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</si>
  <si>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</si>
  <si>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</si>
  <si>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</si>
  <si>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</si>
  <si>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</si>
  <si>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</si>
  <si>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</si>
  <si>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</si>
  <si>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</si>
  <si>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</si>
  <si>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</si>
  <si>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</si>
  <si>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</si>
  <si>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</si>
  <si>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</si>
  <si>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</si>
  <si>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</si>
  <si>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</si>
  <si>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</si>
  <si>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</si>
  <si>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</si>
  <si>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</si>
  <si>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</si>
  <si>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</si>
  <si>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</si>
  <si>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</si>
  <si>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</si>
  <si>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</si>
  <si>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</si>
  <si>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</si>
  <si>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</si>
  <si>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</si>
  <si>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</si>
  <si>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</si>
  <si>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</si>
  <si>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</si>
  <si>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</si>
  <si>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</si>
  <si>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</si>
  <si>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</si>
  <si>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</si>
  <si>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</si>
  <si>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</si>
  <si>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</si>
  <si>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</si>
  <si>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</si>
  <si>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</si>
  <si>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</si>
  <si>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</si>
  <si>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</si>
  <si>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</si>
  <si>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</si>
  <si>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</si>
  <si>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</si>
  <si>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</si>
  <si>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</si>
  <si>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</si>
  <si>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</si>
  <si>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</si>
  <si>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</si>
  <si>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</si>
  <si>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</si>
  <si>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</si>
  <si>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</si>
  <si>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</si>
  <si>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</si>
  <si>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</si>
  <si>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</si>
  <si>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</si>
  <si>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</si>
  <si>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</si>
  <si>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</si>
  <si>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</si>
  <si>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</si>
  <si>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</si>
  <si>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</si>
  <si>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</si>
  <si>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</si>
  <si>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</si>
  <si>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</si>
  <si>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</si>
  <si>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</si>
  <si>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</si>
  <si>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</si>
  <si>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</si>
  <si>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</si>
  <si>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</si>
  <si>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</si>
  <si>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</si>
  <si>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</si>
  <si>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</si>
  <si>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</si>
  <si>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</si>
  <si>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</si>
  <si>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</si>
  <si>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</si>
  <si>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</si>
  <si>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</si>
  <si>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</si>
  <si>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</si>
  <si>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</si>
  <si>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</si>
  <si>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</si>
  <si>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</si>
  <si>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</si>
  <si>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</si>
  <si>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</si>
  <si>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</si>
  <si>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</si>
  <si>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</si>
  <si>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</si>
  <si>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</si>
  <si>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</si>
  <si>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</si>
  <si>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</si>
  <si>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</si>
  <si>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</si>
  <si>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</si>
  <si>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</si>
  <si>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</si>
  <si>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</si>
  <si>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</si>
  <si>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</si>
  <si>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</si>
  <si>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</si>
  <si>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</si>
  <si>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</si>
  <si>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</si>
  <si>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</si>
  <si>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</si>
  <si>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</si>
  <si>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</si>
  <si>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</si>
  <si>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</si>
  <si>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</si>
  <si>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</si>
  <si>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</si>
  <si>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</si>
  <si>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</si>
  <si>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</si>
  <si>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</si>
  <si>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</si>
  <si>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</si>
  <si>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</si>
  <si>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</si>
  <si>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</si>
  <si>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</si>
  <si>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</si>
  <si>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</si>
  <si>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</si>
  <si>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</si>
  <si>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</si>
  <si>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</si>
  <si>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</si>
  <si>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</si>
  <si>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</si>
  <si>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</si>
  <si>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</si>
  <si>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</si>
  <si>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</si>
  <si>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</si>
  <si>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</si>
  <si>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</si>
  <si>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</si>
  <si>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</si>
  <si>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</si>
  <si>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</si>
  <si>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</si>
  <si>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</si>
  <si>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</si>
  <si>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</si>
  <si>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</si>
  <si>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</si>
  <si>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</si>
  <si>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</si>
  <si>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</si>
  <si>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</si>
  <si>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</si>
  <si>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</si>
  <si>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</si>
  <si>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</si>
  <si>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</si>
  <si>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</si>
  <si>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</si>
  <si>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</si>
  <si>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</si>
  <si>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</si>
  <si>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</si>
  <si>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</si>
  <si>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</si>
  <si>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</si>
  <si>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</si>
  <si>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</si>
  <si>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</si>
  <si>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</si>
  <si>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</si>
  <si>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</si>
  <si>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</si>
  <si>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</si>
  <si>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</si>
  <si>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</si>
  <si>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</si>
  <si>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</si>
  <si>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</si>
  <si>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</si>
  <si>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</si>
  <si>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</si>
  <si>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</si>
  <si>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</si>
  <si>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</si>
  <si>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</si>
  <si>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</si>
  <si>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</si>
  <si>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</si>
  <si>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</si>
  <si>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</si>
  <si>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</si>
  <si>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</si>
  <si>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PCM-20251209-00000920</t>
  </si>
  <si>
    <t xml:space="preserve">Critical </t>
  </si>
  <si>
    <t>Sceco team is replacing the main transformer ,RT site and the Building doors are closed and owner not responding the call Saudi coordinator involved, our team trying to connect PG</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</si>
  <si>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</si>
  <si>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</si>
  <si>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</si>
  <si>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</si>
  <si>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</si>
  <si>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</si>
  <si>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</si>
  <si>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</si>
  <si>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</si>
  <si>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</si>
  <si>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</si>
  <si>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</si>
  <si>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</si>
  <si>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</si>
  <si>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 xml:space="preserve">no PCM </t>
  </si>
  <si>
    <t>PCM-20251209-00001556</t>
  </si>
  <si>
    <t xml:space="preserve">ETA 70 min </t>
  </si>
  <si>
    <t>PCM-20251209-00000872</t>
  </si>
  <si>
    <t xml:space="preserve">EM team on the way 60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</si>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</sst>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7" totalsRowShown="0" headerRowDxfId="96" dataDxfId="95" headerRowBorderDxfId="93" tableBorderDxfId="94" totalsRowBorderDxfId="92">
  <autoFilter ref="A1:L1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5" totalsRowShown="0" headerRowDxfId="79" dataDxfId="78" headerRowBorderDxfId="76" tableBorderDxfId="77" totalsRowBorderDxfId="75">
  <autoFilter ref="A1:L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7"/>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337.56413645833527</v>
      </c>
      <c r="H2" s="73">
        <v>45662.943402777775</v>
      </c>
      <c r="I2" s="56" t="str">
        <f>IFERROR(VLOOKUP(D2,DB!A:F,6,0),"")</f>
        <v>Generator-SG</v>
      </c>
      <c r="J2" s="56" t="str">
        <f>IFERROR(VLOOKUP(D2,DB!A:G,7,0),"")</f>
        <v>Dead</v>
      </c>
      <c r="K2" s="64" t="s">
        <v>39107</v>
      </c>
      <c r="L2" s="62" t="str">
        <f>IFERROR(VLOOKUP(D2,DB!A:I,9,0),"")</f>
        <v>Latis</v>
      </c>
    </row>
    <row r="3" spans="1:15" ht="30.75">
      <c r="A3" s="125" t="s">
        <v>39108</v>
      </c>
      <c r="B3" s="124" t="str">
        <f>IFERROR(VLOOKUP(D3,DB!A:K,11,0),"")</f>
        <v>R1</v>
      </c>
      <c r="C3" s="124">
        <v>2</v>
      </c>
      <c r="D3" s="56" t="s">
        <v>10249</v>
      </c>
      <c r="E3" s="123" t="s">
        <v>39109</v>
      </c>
      <c r="F3" s="122">
        <v>46000.396979166668</v>
      </c>
      <c r="G3" s="121">
        <f ca="1">IFERROR(NOW()-F3,"-")</f>
        <v>0.11558321759366663</v>
      </c>
      <c r="H3" s="122">
        <v>46000.38517361111</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46000.512562384261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46000.512562384261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46000.512562384261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46000.512562384261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46000.512562384261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46000.512562384261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46000.512562384261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46000.512562384261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46000.512562384261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46000.512562384261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46000.512562384261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46000.512562384261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46000.512562384261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46000.512562384261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46000.512562384261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46000.512562384261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46000.512562384261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46000.512562384261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46000.512562384261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46000.512562384261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46000.512562384261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46000.512562384261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46000.512562384261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46000.512562384261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46000.512562384261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46000.512562384261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46000.512562384261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46000.512562384261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46000.512562384261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46000.512562384261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46000.512562384261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46000.512562384261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46000.512562384261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46000.512562384261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46000.512562384261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46000.512562384261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46000.512562384261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46000.512562384261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46000.512562384261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46000.512562384261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46000.512562384261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46000.512562384261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46000.512562384261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46000.512562384261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46000.512562384261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46000.512562384261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46000.512562384261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46000.512562384261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46000.512562384261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46000.512562384261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46000.512562384261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46000.512562384261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46000.512562384261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46000.512562384261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46000.512562384261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46000.512562384261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46000.512562384261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46000.512562384261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46000.512562384261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46000.512562384261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46000.512562384261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46000.512562384261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46000.512562384261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46000.512562384261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46000.512562384261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46000.512562384261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46000.512562384261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46000.512562384261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46000.512562384261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46000.512562384261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46000.512562384261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46000.512562384261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46000.512562384261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46000.512562384261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46000.512562384261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46000.512562384261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46000.512562384261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46000.512562384261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46000.512562384261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46000.512562384261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46000.512562384261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46000.512562384261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46000.512562384261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46000.512562384261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46000.512562384261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46000.512562384261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46000.512562384261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46000.512562384261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46000.512562384261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46000.512562384261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46000.512562384261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46000.512562384261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46000.512562384261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46000.512562384261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46000.512562384261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46000.512562384261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46000.512562384261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46000.512562384261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46000.512562384261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46000.512562384261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46000.512562384261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46000.512562384261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46000.512562384261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46000.512562384261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46000.512562384261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46000.512562384261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46000.512562384261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46000.512562384261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46000.512562384261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46000.512562384261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46000.512562384261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46000.512562384261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46000.512562384261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46000.512562384261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46000.512562384261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46000.512562384261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46000.512562384261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46000.512562384261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46000.512562384261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46000.512562384261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46000.512562384261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46000.512562384261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46000.512562384261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46000.512562384261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46000.512562384261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46000.512562384261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46000.512562384261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46000.512562384261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46000.512562384261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46000.512562384261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46000.512562384261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46000.512562384261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46000.512562384261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46000.512562384261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46000.512562384261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46000.512562384261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46000.512562384261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46000.512562384261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46000.512562384261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46000.512562384261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46000.512562384261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46000.512562384261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46000.512562384261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46000.512562384261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46000.512562384261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46000.512562384261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46000.512562384261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46000.512562384261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46000.512562384261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46000.512562384261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46000.512562384261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46000.512562384261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46000.512562384261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46000.512562384261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46000.512562384261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46000.512562384261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46000.512562384261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46000.512562384261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46000.512562384261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46000.512562384261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46000.512562384261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46000.512562384261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46000.512562384261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46000.512562384261</v>
      </c>
      <c r="H167" s="122"/>
      <c r="I167" s="124" t="str">
        <f>IFERROR(VLOOKUP(D167,DB!A:F,6,0),"")</f>
        <v/>
      </c>
      <c r="J167" s="124" t="str">
        <f>IFERROR(VLOOKUP(D167,DB!A:G,7,0),"")</f>
        <v/>
      </c>
      <c r="K167" s="120"/>
      <c r="L167" s="119" t="str">
        <f>IFERROR(VLOOKUP(D167,DB!A:I,9,0),"")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 E3:E1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175.51272442129994</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16.125143402779941</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39120</v>
      </c>
      <c r="F5" s="71">
        <v>45997.355381944442</v>
      </c>
      <c r="G5" s="72">
        <f ca="1">IFERROR(NOW()-F5,"-")</f>
        <v>3.1571804398190579</v>
      </c>
      <c r="H5" s="71">
        <v>45997.339432870373</v>
      </c>
      <c r="I5" s="58" t="str">
        <f>IFERROR(VLOOKUP(D5,DB!A:F,6,0),"")</f>
        <v>SCECO</v>
      </c>
      <c r="J5" s="58" t="str">
        <f>IFERROR(VLOOKUP(D5,DB!A:G,7,0),"")</f>
        <v>Dead</v>
      </c>
      <c r="K5" s="82" t="s">
        <v>39121</v>
      </c>
      <c r="L5" s="58" t="str">
        <f>IFERROR(VLOOKUP(D5,DB!A:I,9,0),"")</f>
        <v>Latis</v>
      </c>
    </row>
    <row r="6" spans="1:12" ht="28.5" customHeight="1">
      <c r="A6" s="96" t="s">
        <v>39122</v>
      </c>
      <c r="B6" s="18" t="str">
        <f>IFERROR(VLOOKUP(D6,DB!A:K,11,0),"")</f>
        <v>R2</v>
      </c>
      <c r="C6" s="18">
        <v>1</v>
      </c>
      <c r="D6" s="18" t="s">
        <v>22354</v>
      </c>
      <c r="E6" s="81" t="s">
        <v>39106</v>
      </c>
      <c r="F6" s="97">
        <v>46000.293969907405</v>
      </c>
      <c r="G6" s="98">
        <f ca="1">IFERROR(NOW()-F6,"-")</f>
        <v>0.21859247685642913</v>
      </c>
      <c r="H6" s="97">
        <v>46000.288819444446</v>
      </c>
      <c r="I6" s="18" t="str">
        <f>IFERROR(VLOOKUP(D6,DB!A:F,6,0),"")</f>
        <v>SCECO</v>
      </c>
      <c r="J6" s="18" t="str">
        <f>IFERROR(VLOOKUP(D6,DB!A:G,7,0),"")</f>
        <v>Dead</v>
      </c>
      <c r="K6" s="19" t="s">
        <v>39123</v>
      </c>
      <c r="L6" s="18" t="str">
        <f>IFERROR(VLOOKUP(D6,DB!A:I,9,0),"")</f>
        <v>Latis</v>
      </c>
    </row>
    <row r="7" spans="1:12" ht="31.5" customHeight="1">
      <c r="A7" s="96" t="s">
        <v>39124</v>
      </c>
      <c r="B7" s="18" t="str">
        <f>IFERROR(VLOOKUP(D7,DB!A:K,11,0),"")</f>
        <v>R2</v>
      </c>
      <c r="C7" s="18">
        <v>2</v>
      </c>
      <c r="D7" s="18" t="s">
        <v>24611</v>
      </c>
      <c r="E7" s="81" t="s">
        <v>39106</v>
      </c>
      <c r="F7" s="97">
        <v>46000.368263888886</v>
      </c>
      <c r="G7" s="98">
        <f ca="1">IFERROR(NOW()-F7,"-")</f>
        <v>0.14429849537555128</v>
      </c>
      <c r="H7" s="97">
        <v>46000.362013888887</v>
      </c>
      <c r="I7" s="18" t="str">
        <f>IFERROR(VLOOKUP(D7,DB!A:F,6,0),"")</f>
        <v>SCECO</v>
      </c>
      <c r="J7" s="18" t="str">
        <f>IFERROR(VLOOKUP(D7,DB!A:G,7,0),"")</f>
        <v>Dead</v>
      </c>
      <c r="K7" s="19" t="s">
        <v>39123</v>
      </c>
      <c r="L7" s="18" t="str">
        <f>IFERROR(VLOOKUP(D7,DB!A:I,9,0),"")</f>
        <v>Latis</v>
      </c>
    </row>
    <row r="8" spans="1:12" ht="31.5" customHeight="1">
      <c r="A8" s="96" t="s">
        <v>39125</v>
      </c>
      <c r="B8" s="18" t="str">
        <f>IFERROR(VLOOKUP(D8,DB!A:K,11,0),"")</f>
        <v>R2</v>
      </c>
      <c r="C8" s="18">
        <v>1</v>
      </c>
      <c r="D8" s="18" t="s">
        <v>24651</v>
      </c>
      <c r="E8" s="81"/>
      <c r="F8" s="97"/>
      <c r="G8" s="98">
        <f ca="1">IFERROR(NOW()-F8,"-")</f>
        <v>46000.512562384261</v>
      </c>
      <c r="H8" s="97">
        <v>46000.361979166664</v>
      </c>
      <c r="I8" s="18" t="str">
        <f>IFERROR(VLOOKUP(D8,DB!A:F,6,0),"")</f>
        <v>SCECO</v>
      </c>
      <c r="J8" s="18" t="str">
        <f>IFERROR(VLOOKUP(D8,DB!A:G,7,0),"")</f>
        <v>Dead</v>
      </c>
      <c r="K8" s="19" t="s">
        <v>39123</v>
      </c>
      <c r="L8" s="18" t="str">
        <f>IFERROR(VLOOKUP(D8,DB!A:I,9,0),"")</f>
        <v>Latis</v>
      </c>
    </row>
    <row r="9" spans="1:12" ht="31.5" customHeight="1">
      <c r="A9" s="96" t="s">
        <v>39126</v>
      </c>
      <c r="B9" s="18" t="str">
        <f>IFERROR(VLOOKUP(D9,DB!A:K,11,0),"")</f>
        <v>R2</v>
      </c>
      <c r="C9" s="18">
        <v>2</v>
      </c>
      <c r="D9" s="18" t="s">
        <v>24767</v>
      </c>
      <c r="E9" s="81" t="s">
        <v>39106</v>
      </c>
      <c r="F9" s="97">
        <v>46000.492731481485</v>
      </c>
      <c r="G9" s="98">
        <f ca="1">IFERROR(NOW()-F9,"-")</f>
        <v>1.9830902776448056E-2</v>
      </c>
      <c r="H9" s="97">
        <v>46000.46502314815</v>
      </c>
      <c r="I9" s="18" t="str">
        <f>IFERROR(VLOOKUP(D9,DB!A:F,6,0),"")</f>
        <v>SCECO</v>
      </c>
      <c r="J9" s="18" t="str">
        <f>IFERROR(VLOOKUP(D9,DB!A:G,7,0),"")</f>
        <v>Vandalized</v>
      </c>
      <c r="K9" s="19" t="s">
        <v>39127</v>
      </c>
      <c r="L9" s="18" t="str">
        <f>IFERROR(VLOOKUP(D9,DB!A:I,9,0),"")</f>
        <v>Latis</v>
      </c>
    </row>
    <row r="10" spans="1:12" ht="31.5" customHeight="1">
      <c r="A10" s="96"/>
      <c r="B10" s="18" t="str">
        <f>IFERROR(VLOOKUP(D10,DB!A:K,11,0),"")</f>
        <v/>
      </c>
      <c r="C10" s="18"/>
      <c r="D10" s="18"/>
      <c r="E10" s="81"/>
      <c r="F10" s="97"/>
      <c r="G10" s="98">
        <f ca="1">IFERROR(NOW()-F10,"-")</f>
        <v>46000.512562384261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46000.512562384261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46000.512562384261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46000.512562384261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46000.512562384261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46000.512562384261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46000.512562384261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46000.512562384261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46000.512562384261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46000.512562384261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46000.512562384261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46000.512562384261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46000.512562384261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46000.512562384261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46000.512562384261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46000.512562384261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46000.512562384261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46000.512562384261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46000.512562384261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46000.512562384261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46000.512562384261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46000.512562384261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46000.512562384261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46000.512562384261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46000.512562384261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46000.512562384261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46000.512562384261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46000.512562384261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46000.512562384261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46000.512562384261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46000.512562384261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46000.512562384261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46000.512562384261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46000.512562384261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46000.512562384261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46000.512562384261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46000.512562384261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46000.512562384261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46000.512562384261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46000.512562384261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46000.512562384261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46000.512562384261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46000.512562384261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46000.512562384261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46000.512562384261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46000.512562384261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46000.512562384261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46000.512562384261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46000.512562384261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46000.512562384261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46000.512562384261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46000.512562384261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46000.512562384261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46000.512562384261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46000.512562384261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46000.512562384261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46000.512562384261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46000.512562384261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46000.512562384261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46000.512562384261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46000.512562384261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46000.512562384261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46000.512562384261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46000.512562384261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46000.512562384261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46000.512562384261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46000.512562384261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46000.512562384261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46000.512562384261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46000.512562384261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46000.512562384261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46000.512562384261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46000.512562384261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46000.512562384261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46000.512562384261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46000.512562384261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46000.512562384261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46000.512562384261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46000.512562384261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46000.512562384261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46000.512562384261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46000.512562384261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46000.512562384261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46000.512562384261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46000.512562384261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46000.512562384261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46000.512562384261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46000.512562384261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46000.512562384261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46000.512562384261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46000.512562384261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46000.512562384261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46000.512562384261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46000.512562384261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46000.512562384261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46000.512562384261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46000.512562384261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46000.512562384261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46000.512562384261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46000.512562384261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46000.512562384261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46000.512562384261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46000.512562384261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46000.512562384261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46000.512562384261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46000.512562384261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46000.512562384261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46000.512562384261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46000.512562384261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46000.512562384261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46000.512562384261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46000.512562384261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46000.512562384261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46000.512562384261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46000.512562384261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46000.512562384261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46000.512562384261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46000.512562384261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46000.512562384261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46000.512562384261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46000.512562384261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46000.512562384261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46000.512562384261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46000.512562384261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46000.512562384261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46000.512562384261</v>
      </c>
      <c r="H135" s="97"/>
      <c r="I135" s="18" t="str">
        <f>IFERROR(VLOOKUP(D135,DB!A:F,6,0),"")</f>
        <v/>
      </c>
      <c r="J135" s="18" t="str">
        <f>IFERROR(VLOOKUP(D135,DB!A:G,7,0),"")</f>
        <v/>
      </c>
      <c r="K135" s="19"/>
      <c r="L135" s="18" t="str">
        <f>IFERROR(VLOOKUP(D135,DB!A:I,9,0),"")</f>
        <v/>
      </c>
    </row>
    <row r="136" spans="1:12" ht="31.5" customHeight="1">
      <c r="A136" s="146"/>
      <c r="B136" s="147" t="str">
        <f>IFERROR(VLOOKUP(D136,DB!A:K,11,0),"")</f>
        <v/>
      </c>
      <c r="C136" s="147"/>
      <c r="D136" s="147"/>
      <c r="E136" s="147"/>
      <c r="F136" s="148"/>
      <c r="G136" s="149">
        <f ca="1">IFERROR(NOW()-F136,"-")</f>
        <v>46000.512562384261</v>
      </c>
      <c r="H136" s="148"/>
      <c r="I136" s="147" t="str">
        <f>IFERROR(VLOOKUP(D136,DB!A:F,6,0),"")</f>
        <v/>
      </c>
      <c r="J136" s="147" t="str">
        <f>IFERROR(VLOOKUP(D136,DB!A:G,7,0),"")</f>
        <v/>
      </c>
      <c r="K136" s="150"/>
      <c r="L136" s="147" t="str">
        <f>IFERROR(VLOOKUP(D136,DB!A:I,9,0),"")</f>
        <v/>
      </c>
    </row>
    <row r="137" spans="1:12" ht="31.5" customHeight="1">
      <c r="A137" s="96"/>
      <c r="B137" s="18" t="str">
        <f>IFERROR(VLOOKUP(D137,DB!A:K,11,0),"")</f>
        <v/>
      </c>
      <c r="C137" s="18"/>
      <c r="D137" s="18"/>
      <c r="E137" s="18"/>
      <c r="F137" s="97"/>
      <c r="G137" s="98">
        <f ca="1">IFERROR(NOW()-F137,"-")</f>
        <v>46000.512562384261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46000.512562384261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46000.512562384261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46000.512562384261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46000.512562384261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46000.512562384261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46000.512562384261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46000.512562384261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46000.512562384261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46000.512562384261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46000.512562384261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46000.512562384261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46000.512562384261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46000.512562384261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46000.512562384261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46000.512562384261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46000.512562384261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46000.512562384261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46000.512562384261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46000.512562384261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46000.512562384261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46000.512562384261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46000.512562384261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46000.512562384261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46000.512562384261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46000.512562384261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46000.512562384261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46000.512562384261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46000.512562384261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46000.512562384261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46000.512562384261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46000.512562384261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46000.512562384261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46000.512562384261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46000.512562384261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46000.512562384261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46000.512562384261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46000.512562384261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46000.512562384261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46000.512562384261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46000.512562384261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46000.512562384261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46000.512562384261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46000.512562384261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46000.512562384261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46000.512562384261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46000.512562384261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46000.512562384261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46000.512562384261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46000.512562384261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46000.512562384261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46000.512562384261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46000.512562384261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46000.512562384261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46000.512562384261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46000.512562384261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46000.512562384261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46000.512562384261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46000.512562384261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46000.512562384261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46000.512562384261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46000.512562384261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46000.512562384261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46000.512562384261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46000.512562384261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46000.512562384261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46000.512562384261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46000.512562384261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46000.512562384261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46000.512562384261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46000.512562384261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46000.512562384261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46000.512562384261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46000.512562384261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46000.512562384261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46000.512562384261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46000.512562384261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46000.512562384261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46000.512562384261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46000.512562384261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46000.512562384261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46000.512562384261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46000.512562384261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46000.512562384261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46000.512562384261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46000.512562384261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46000.512562384261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46000.512562384261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46000.512562384261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46000.512562384261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46000.512562384261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46000.512562384261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46000.512562384261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46000.512562384261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46000.512562384261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46000.512562384261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46000.512562384261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46000.512562384261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46000.512562384261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46000.512562384261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46000.512562384261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46000.512562384261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46000.512562384261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46000.512562384261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46000.512562384261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46000.512562384261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46000.512562384261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46000.512562384261</v>
      </c>
      <c r="H244" s="97"/>
      <c r="I244" s="18" t="str">
        <f>IFERROR(VLOOKUP(D244,DB!A:F,6,0),"")</f>
        <v/>
      </c>
      <c r="J244" s="18" t="str">
        <f>IFERROR(VLOOKUP(D244,DB!A:G,7,0),"")</f>
        <v/>
      </c>
      <c r="K244" s="19"/>
      <c r="L244" s="18" t="str">
        <f>IFERROR(VLOOKUP(D244,DB!A:I,9,0),"")</f>
        <v/>
      </c>
    </row>
    <row r="245" spans="1:12" ht="31.5" customHeight="1">
      <c r="A245" s="146"/>
      <c r="B245" s="147" t="str">
        <f>IFERROR(VLOOKUP(D245,DB!A:K,11,0),"")</f>
        <v/>
      </c>
      <c r="C245" s="147"/>
      <c r="D245" s="147"/>
      <c r="E245" s="147"/>
      <c r="F245" s="148"/>
      <c r="G245" s="149">
        <f ca="1">IFERROR(NOW()-F245,"-")</f>
        <v>46000.512562384261</v>
      </c>
      <c r="H245" s="148"/>
      <c r="I245" s="147" t="str">
        <f>IFERROR(VLOOKUP(D245,DB!A:F,6,0),"")</f>
        <v/>
      </c>
      <c r="J245" s="147" t="str">
        <f>IFERROR(VLOOKUP(D245,DB!A:G,7,0),"")</f>
        <v/>
      </c>
      <c r="K245" s="150"/>
      <c r="L245" s="147" t="str">
        <f>IFERROR(VLOOKUP(D245,DB!A:I,9,0),"")</f>
        <v/>
      </c>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39128</v>
      </c>
      <c r="B2" s="58" t="str">
        <f>IFERROR(VLOOKUP(D2,DB!A:K,11,0),"")</f>
        <v>R3</v>
      </c>
      <c r="C2" s="18">
        <v>1</v>
      </c>
      <c r="D2" s="154" t="s">
        <v>18700</v>
      </c>
      <c r="E2" s="18" t="s">
        <v>39112</v>
      </c>
      <c r="F2" s="157">
        <v>46000.379340277781</v>
      </c>
      <c r="G2" s="21">
        <f t="shared" ref="G2:G23" ca="1" si="0">IFERROR(NOW()-F2,"-")</f>
        <v>0.1332221064803889</v>
      </c>
      <c r="H2" s="156">
        <v>46000.368796296294</v>
      </c>
      <c r="I2" s="19" t="str">
        <f>IFERROR(VLOOKUP(D2,DB!A:F,6,0),"")</f>
        <v>SCECO</v>
      </c>
      <c r="J2" s="18" t="str">
        <f>IFERROR(VLOOKUP(D2,DB!A:G,7,0),"")</f>
        <v>In progress</v>
      </c>
      <c r="K2" s="42" t="s">
        <v>39129</v>
      </c>
      <c r="L2" s="23" t="str">
        <f>IFERROR(VLOOKUP(D2,DB!A:I,9,0),"")</f>
        <v>Latis</v>
      </c>
    </row>
    <row r="3" spans="1:13" ht="15" customHeight="1">
      <c r="A3" s="19"/>
      <c r="B3" s="58" t="str">
        <f>IFERROR(VLOOKUP(D3,DB!A:K,11,0),"")</f>
        <v/>
      </c>
      <c r="C3" s="18"/>
      <c r="D3" s="18" t="str">
        <f>IFERROR(VLOOKUP(#REF!,DB!#REF!,7,0),"")</f>
        <v/>
      </c>
      <c r="E3" s="18"/>
      <c r="F3" s="20"/>
      <c r="G3" s="21">
        <f t="shared" ca="1" si="0"/>
        <v>46000.512562384261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46000.512562384261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46000.512562384261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46000.512562384261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46000.512562384261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46000.512562384261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46000.512562384261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46000.512562384261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46000.512562384261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46000.512562384261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46000.512562384261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46000.512562384261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46000.512562384261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46000.512562384261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46000.512562384261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46000.512562384261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46000.512562384261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46000.512562384261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46000.512562384261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46000.512562384261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46000.512562384261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46000.512562384261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46000.512562384261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46000.512562384261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46000.512562384261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46000.512562384261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46000.512562384261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46000.512562384261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46000.512562384261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46000.512562384261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46000.512562384261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46000.512562384261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46000.512562384261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46000.512562384261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46000.512562384261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46000.512562384261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46000.512562384261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46000.512562384261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46000.512562384261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46000.512562384261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46000.512562384261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46000.512562384261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46000.512562384261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46000.512562384261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46000.512562384261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46000.512562384261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46000.512562384261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46000.512562384261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46000.512562384261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46000.512562384261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46000.512562384261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46000.512562384261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46000.512562384261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46000.512562384261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46000.512562384261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46000.512562384261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46000.512562384261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46000.512562384261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46000.512562384261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46000.512562384261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46000.512562384261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46000.512562384261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46000.512562384261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46000.512562384261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46000.512562384261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46000.512562384261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46000.512562384261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46000.512562384261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46000.512562384261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46000.512562384261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46000.512562384261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46000.512562384261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46000.512562384261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46000.512562384261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46000.512562384261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46000.512562384261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46000.512562384261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46000.512562384261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46000.512562384261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46000.512562384261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46000.512562384261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46000.512562384261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46000.512562384261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46000.512562384261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46000.512562384261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46000.512562384261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46000.512562384261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46000.512562384261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46000.512562384261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46000.512562384261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46000.512562384261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46000.512562384261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46000.512562384261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46000.512562384261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46000.512562384261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46000.512562384261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46000.512562384261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46000.512562384261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46000.512562384261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46000.512562384261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46000.512562384261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46000.512562384261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46000.512562384261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46000.512562384261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46000.512562384261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46000.512562384261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46000.512562384261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46000.512562384261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46000.512562384261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46000.512562384261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46000.512562384261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46000.512562384261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46000.512562384261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46000.512562384261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46000.512562384261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46000.512562384261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46000.512562384261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46000.512562384261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46000.512562384261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46000.512562384261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46000.512562384261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46000.512562384261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46000.512562384261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46000.512562384261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46000.512562384261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46000.512562384261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46000.512562384261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46000.512562384261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46000.512562384261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46000.512562384261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46000.512562384261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46000.512562384261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46000.512562384261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46000.512562384261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46000.512562384261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46000.512562384261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46000.512562384261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46000.512562384261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46000.512562384261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46000.512562384261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46000.512562384261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46000.512562384261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46000.512562384261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46000.512562384261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46000.512562384261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46000.512562384261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46000.512562384261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46000.512562384261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46000.512562384261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46000.512562384261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46000.512562384261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46000.512562384261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46000.512562384261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46000.512562384261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46000.512562384261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46000.512562384261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46000.512562384261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46000.512562384261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46000.512562384261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46000.512562384261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46000.512562384261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46000.512562384261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46000.512562384261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46000.512562384261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46000.512562384261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46000.512562384261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46000.512562384261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46000.512562384261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46000.512562384261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46000.512562384261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46000.512562384261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46000.512562384261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46000.512562384261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46000.512562384261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46000.512562384261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46000.512562384261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46000.512562384261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46000.512562384261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46000.512562384261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46000.512562384261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46000.512562384261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46000.512562384261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46000.512562384261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46000.512562384261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46000.512562384261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46000.512562384261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46000.512562384261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46000.512562384261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46000.512562384261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46000.512562384261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46000.512562384261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46000.512562384261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46000.512562384261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46000.512562384261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46000.512562384261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46000.512562384261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46000.512562384261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46000.512562384261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46000.512562384261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46000.512562384261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46000.512562384261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46000.512562384261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46000.512562384261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46000.512562384261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46000.512562384261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46000.512562384261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46000.512562384261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46000.512562384261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46000.512562384261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46000.512562384261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46000.512562384261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46000.512562384261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46000.512562384261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46000.512562384261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46000.512562384261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46000.512562384261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46000.512562384261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46000.512562384261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46000.512562384261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46000.512562384261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46000.512562384261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46000.512562384261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46000.512562384261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46000.512562384261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46000.512562384261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46000.512562384261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46000.512562384261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46000.512562384261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46000.512562384261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46000.512562384261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46000.512562384261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46000.512562384261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46000.512562384261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46000.512562384261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46000.512562384261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46000.512562384261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46000.512562384261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46000.512562384261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46000.512562384261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46000.512562384261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46000.512562384261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46000.512562384261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46000.512562384261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46000.512562384261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46000.512562384261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46000.512562384261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46000.512562384261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46000.512562384261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46000.512562384261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46000.512562384261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46000.512562384261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46000.512562384261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46000.512562384261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46000.512562384261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46000.512562384261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46000.512562384261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46000.512562384261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46000.512562384261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46000.512562384261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46000.512562384261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46000.512562384261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46000.512562384261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46000.512562384261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46000.512562384261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46000.512562384261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46000.512562384261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46000.512562384261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46000.512562384261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46000.512562384261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46000.512562384261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46000.512562384261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46000.512562384261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46000.512562384261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46000.512562384261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46000.512562384261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46000.512562384261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46000.512562384261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46000.512562384261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46000.512562384261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46000.512562384261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46000.512562384261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46000.512562384261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46000.512562384261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46000.512562384261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46000.512562384261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46000.512562384261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46000.512562384261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46000.512562384261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46000.512562384261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46000.512562384261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46000.512562384261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46000.512562384261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46000.512562384261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46000.512562384261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46000.512562384261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46000.512562384261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46000.512562384261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46000.512562384261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46000.512562384261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46000.512562384261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46000.512562384261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46000.512562384261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46000.512562384261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46000.512562384261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46000.512562384261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46000.512562384261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46000.512562384261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46000.512562384261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46000.512562384261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46000.512562384261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46000.512562384261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46000.512562384261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46000.512562384261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46000.512562384261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46000.512562384261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46000.512562384261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46000.512562384261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46000.512562384261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46000.512562384261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46000.512562384261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46000.512562384261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46000.512562384261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46000.512562384261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46000.512562384261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46000.512562384261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46000.512562384261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46000.512562384261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46000.512562384261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46000.512562384261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46000.512562384261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46000.512562384261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46000.512562384261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46000.512562384261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46000.512562384261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46000.512562384261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46000.512562384261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46000.512562384261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46000.512562384261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46000.512562384261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46000.512562384261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46000.512562384261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46000.512562384261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46000.512562384261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46000.512562384261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46000.512562384261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46000.512562384261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46000.512562384261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46000.512562384261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46000.512562384261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46000.512562384261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46000.512562384261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46000.512562384261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46000.512562384261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46000.512562384261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46000.512562384261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46000.512562384261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46000.512562384261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46000.512562384261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46000.512562384261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46000.512562384261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46000.512562384261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46000.512562384261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46000.512562384261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46000.512562384261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46000.512562384261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46000.512562384261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46000.512562384261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46000.512562384261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46000.512562384261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46000.512562384261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46000.512562384261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46000.512562384261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46000.512562384261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46000.512562384261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46000.512562384261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46000.512562384261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46000.512562384261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46000.512562384261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46000.512562384261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46000.512562384261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46000.512562384261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46000.512562384261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46000.512562384261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46000.512562384261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46000.512562384261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46000.512562384261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46000.512562384261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46000.512562384261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46000.512562384261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46000.512562384261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46000.512562384261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46000.512562384261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46000.512562384261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46000.512562384261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46000.512562384261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46000.512562384261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46000.512562384261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46000.512562384261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46000.512562384261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46000.512562384261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46000.512562384261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46000.512562384261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46000.512562384261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46000.512562384261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46000.512562384261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46000.512562384261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46000.512562384261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46000.512562384261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46000.512562384261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46000.512562384261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46000.512562384261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46000.512562384261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46000.512562384261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46000.512562384261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46000.512562384261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46000.512562384261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46000.512562384261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46000.512562384261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46000.512562384261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46000.512562384261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46000.512562384261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46000.512562384261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46000.512562384261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46000.512562384261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46000.512562384261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46000.512562384261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46000.512562384261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46000.512562384261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46000.512562384261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46000.512562384261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46000.512562384261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46000.512562384261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46000.512562384261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46000.512562384261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46000.512562384261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46000.512562384261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46000.512562384261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46000.512562384261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46000.512562384261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46000.512562384261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46000.512562384261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46000.512562384261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46000.512562384261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46000.512562384261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46000.512562384261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46000.512562384261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46000.512562384261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46000.512562384261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46000.512562384261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46000.512562384261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46000.512562384261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46000.512562384261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46000.512562384261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46000.512562384261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46000.512562384261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46000.512562384261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46000.512562384261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46000.512562384261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46000.512562384261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46000.512562384261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46000.512562384261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46000.512562384261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46000.512562384261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46000.512562384261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46000.512562384261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46000.512562384261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46000.512562384261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46000.512562384261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46000.512562384261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46000.512562384261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46000.512562384261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46000.512562384261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46000.512562384261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46000.512562384261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46000.512562384261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46000.512562384261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46000.512562384261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46000.512562384261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46000.512562384261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46000.512562384261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46000.512562384261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46000.512562384261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46000.512562384261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46000.512562384261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46000.512562384261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46000.512562384261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46000.512562384261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46000.512562384261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46000.512562384261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46000.512562384261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46000.512562384261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46000.512562384261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46000.512562384261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46000.512562384261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46000.512562384261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46000.512562384261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46000.512562384261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46000.512562384261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46000.512562384261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46000.512562384261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46000.512562384261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46000.512562384261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46000.512562384261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46000.512562384261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46000.512562384261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46000.512562384261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46000.512562384261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46000.512562384261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46000.512562384261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46000.512562384261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46000.512562384261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46000.512562384261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46000.512562384261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46000.512562384261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46000.512562384261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46000.512562384261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46000.512562384261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46000.512562384261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46000.512562384261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46000.512562384261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46000.512562384261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46000.512562384261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46000.512562384261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46000.512562384261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46000.512562384261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46000.512562384261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46000.512562384261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46000.512562384261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46000.512562384261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46000.512562384261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46000.512562384261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46000.512562384261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46000.512562384261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46000.512562384261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46000.512562384261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46000.512562384261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46000.512562384261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46000.512562384261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46000.512562384261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46000.512562384261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46000.512562384261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46000.512562384261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46000.512562384261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46000.512562384261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46000.512562384261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46000.512562384261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46000.512562384261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46000.512562384261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46000.512562384261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46000.512562384261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46000.512562384261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46000.512562384261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46000.512562384261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46000.512562384261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46000.512562384261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46000.512562384261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46000.512562384261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46000.512562384261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46000.512562384261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46000.512562384261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46000.512562384261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46000.512562384261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46000.512562384261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46000.512562384261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46000.512562384261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46000.512562384261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46000.512562384261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46000.512562384261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46000.512562384261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46000.512562384261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46000.512562384261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46000.512562384261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46000.512562384261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46000.512562384261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46000.512562384261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46000.512562384261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46000.512562384261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46000.512562384261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46000.512562384261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46000.512562384261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46000.512562384261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46000.512562384261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46000.512562384261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46000.512562384261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46000.512562384261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46000.512562384261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46000.512562384261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46000.512562384261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46000.512562384261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46000.512562384261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46000.512562384261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46000.512562384261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46000.512562384261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46000.512562384261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46000.512562384261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46000.512562384261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46000.512562384261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46000.512562384261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46000.512562384261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46000.512562384261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46000.512562384261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46000.512562384261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46000.512562384261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46000.512562384261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46000.512562384261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46000.512562384261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46000.512562384261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46000.512562384261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46000.512562384261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46000.512562384261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46000.512562384261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46000.512562384261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46000.512562384261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46000.512562384261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46000.512562384261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46000.512562384261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46000.512562384261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46000.512562384261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46000.512562384261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46000.512562384261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46000.512562384261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46000.512562384261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46000.512562384261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46000.512562384261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46000.512562384261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46000.512562384261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46000.512562384261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46000.512562384261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46000.512562384261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46000.512562384261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46000.512562384261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46000.512562384261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46000.512562384261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46000.512562384261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46000.512562384261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46000.512562384261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46000.512562384261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46000.512562384261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46000.512562384261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46000.512562384261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46000.512562384261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46000.512562384261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46000.512562384261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46000.512562384261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46000.512562384261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46000.512562384261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46000.512562384261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46000.512562384261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46000.512562384261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46000.512562384261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46000.512562384261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46000.512562384261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46000.512562384261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46000.512562384261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46000.512562384261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46000.512562384261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46000.512562384261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46000.512562384261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46000.512562384261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46000.512562384261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46000.512562384261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46000.512562384261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46000.512562384261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46000.512562384261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46000.512562384261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46000.512562384261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46000.512562384261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46000.512562384261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46000.512562384261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46000.512562384261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46000.512562384261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46000.512562384261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46000.512562384261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46000.512562384261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46000.512562384261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46000.512562384261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46000.512562384261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46000.512562384261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46000.512562384261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46000.512562384261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46000.512562384261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46000.512562384261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46000.512562384261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46000.512562384261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46000.512562384261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46000.512562384261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46000.512562384261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46000.512562384261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46000.512562384261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46000.512562384261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46000.512562384261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46000.512562384261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46000.512562384261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46000.512562384261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46000.512562384261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46000.512562384261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46000.512562384261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46000.512562384261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46000.512562384261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46000.512562384261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46000.512562384261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46000.512562384261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46000.512562384261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46000.512562384261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46000.512562384261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46000.512562384261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46000.512562384261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46000.512562384261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46000.512562384261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46000.512562384261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46000.512562384261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46000.512562384261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46000.512562384261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46000.512562384261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46000.512562384261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46000.512562384261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46000.512562384261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46000.512562384261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46000.512562384261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46000.512562384261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46000.512562384261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46000.512562384261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46000.512562384261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46000.512562384261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46000.512562384261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46000.512562384261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46000.512562384261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46000.512562384261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46000.512562384261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46000.512562384261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46000.512562384261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46000.512562384261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46000.512562384261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46000.512562384261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46000.512562384261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46000.512562384261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46000.512562384261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46000.512562384261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46000.512562384261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46000.512562384261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46000.512562384261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46000.512562384261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46000.512562384261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46000.512562384261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46000.512562384261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46000.512562384261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46000.512562384261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46000.512562384261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46000.512562384261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46000.512562384261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46000.512562384261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46000.512562384261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46000.512562384261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46000.512562384261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46000.512562384261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46000.512562384261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46000.512562384261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46000.512562384261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46000.512562384261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46000.512562384261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46000.512562384261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46000.512562384261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46000.512562384261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46000.512562384261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46000.512562384261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46000.512562384261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46000.512562384261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46000.512562384261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46000.512562384261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46000.512562384261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46000.512562384261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46000.512562384261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46000.512562384261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46000.512562384261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46000.512562384261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46000.512562384261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46000.512562384261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46000.512562384261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46000.512562384261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46000.512562384261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46000.512562384261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46000.512562384261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46000.512562384261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46000.512562384261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46000.512562384261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46000.512562384261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46000.512562384261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46000.512562384261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46000.512562384261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46000.512562384261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46000.512562384261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46000.512562384261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46000.512562384261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46000.512562384261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46000.512562384261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46000.512562384261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46000.512562384261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46000.512562384261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46000.512562384261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46000.512562384261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46000.512562384261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46000.512562384261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46000.512562384261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46000.512562384261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46000.512562384261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46000.512562384261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46000.512562384261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46000.512562384261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46000.512562384261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46000.512562384261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46000.512562384261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46000.512562384261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46000.512562384261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46000.512562384261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46000.512562384261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46000.512562384261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46000.512562384261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46000.512562384261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46000.512562384261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46000.512562384261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46000.512562384261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46000.512562384261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46000.512562384261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46000.512562384261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46000.512562384261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46000.512562384261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46000.512562384261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46000.512562384261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46000.512562384261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46000.512562384261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46000.512562384261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46000.512562384261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46000.512562384261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46000.512562384261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46000.512562384261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46000.512562384261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46000.512562384261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46000.512562384261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46000.512562384261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46000.512562384261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46000.512562384261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46000.512562384261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46000.512562384261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46000.512562384261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46000.512562384261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46000.512562384261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46000.512562384261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46000.512562384261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46000.512562384261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46000.512562384261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46000.512562384261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46000.512562384261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46000.512562384261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46000.512562384261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46000.512562384261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46000.512562384261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46000.512562384261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46000.512562384261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46000.512562384261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46000.512562384261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46000.512562384261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46000.512562384261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46000.512562384261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46000.512562384261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46000.512562384261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46000.512562384261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46000.512562384261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46000.512562384261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297.03184479166521</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1.7184188657411141</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46000.512562384261</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46000.512562384261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46000.512562384261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46000.512562384261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46000.512562384261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46000.512562384261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46000.512562384261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46000.512562384261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46000.512562384261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46000.512562384261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46000.512562384261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46000.512562384261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46000.512562384261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46000.512562384261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46000.512562384261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46000.512562384261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46000.512562384261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46000.512562384261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46000.512562384261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46000.512562384261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46000.512562384261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46000.512562384261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46000.512562384261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46000.512562384261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46000.512562384261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46000.512562384261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46000.512562384261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46000.512562384261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46000.512562384261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46000.512562384261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46000.512562384261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46000.512562384261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46000.512562384261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46000.512562384261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46000.512562384261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46000.512562384261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46000.512562384261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46000.512562384261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46000.512562384261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46000.512562384261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46000.512562384261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46000.512562384261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46000.512562384261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46000.512562384261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46000.512562384261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46000.512562384261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46000.512562384261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46000.512562384261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46000.512562384261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46000.512562384261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46000.512562384261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46000.512562384261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46000.512562384261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46000.512562384261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46000.512562384261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46000.512562384261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46000.512562384261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46000.512562384261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46000.512562384261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46000.512562384261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46000.512562384261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46000.512562384261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46000.512562384261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46000.512562384261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46000.512562384261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46000.512562384261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46000.512562384261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46000.512562384261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46000.512562384261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46000.512562384261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46000.512562384261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46000.512562384261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46000.512562384261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46000.512562384261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46000.512562384261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46000.512562384261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46000.512562384261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46000.512562384261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46000.512562384261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46000.512562384261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46000.512562384261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46000.512562384261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46000.512562384261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46000.512562384261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46000.512562384261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46000.512562384261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46000.512562384261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46000.512562384261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46000.512562384261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46000.512562384261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46000.512562384261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46000.512562384261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46000.512562384261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46000.512562384261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46000.512562384261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46000.512562384261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46000.512562384261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46000.512562384261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46000.512562384261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46000.512562384261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46000.512562384261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46000.512562384261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46000.512562384261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46000.512562384261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46000.512562384261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46000.512562384261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46000.512562384261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108.68050219907309</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39112</v>
      </c>
      <c r="F3" s="38">
        <v>45926.188877314817</v>
      </c>
      <c r="G3" s="102">
        <f t="shared" ref="G3" ca="1" si="0">IFERROR(NOW()-F3,"")</f>
        <v>74.323685069444764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39112</v>
      </c>
      <c r="F4" s="104">
        <v>45948.661111111112</v>
      </c>
      <c r="G4" s="105">
        <f t="shared" ref="G4" ca="1" si="1">IFERROR(NOW()-F4,"")</f>
        <v>51.851451273148996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19.139263773147832</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3.4050739583326504</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153"/>
      <c r="E7" s="37"/>
      <c r="F7" s="38"/>
      <c r="G7" s="131">
        <f ca="1">IFERROR(NOW()-F7,"")</f>
        <v>46000.512562384261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46000.512562384261</v>
      </c>
      <c r="H8" s="38"/>
      <c r="I8" s="37" t="str">
        <f>IFERROR(VLOOKUP(D8,DB!A:F,6,0),"")</f>
        <v/>
      </c>
      <c r="J8" s="37" t="str">
        <f>IFERROR(VLOOKUP(D8,DB!A:G,7,0),"")</f>
        <v/>
      </c>
      <c r="K8" s="37"/>
      <c r="L8" s="37" t="str">
        <f>IFERROR(VLOOKUP(D8,DB!A:I,9,0),"")</f>
        <v/>
      </c>
    </row>
    <row r="9" spans="1:13" ht="15.75">
      <c r="A9" s="37"/>
      <c r="B9" s="37" t="str">
        <f>IFERROR(VLOOKUP(D9,DB!A:K,11,0),"")</f>
        <v>R5</v>
      </c>
      <c r="C9" s="37"/>
      <c r="D9" s="158" t="s">
        <v>34435</v>
      </c>
      <c r="E9" s="37"/>
      <c r="F9" s="38"/>
      <c r="G9" s="131">
        <f ca="1">IFERROR(NOW()-F9,"")</f>
        <v>46000.512562384261</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1">
        <f ca="1">IFERROR(NOW()-F10,"")</f>
        <v>46000.512562384261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46000.512562384261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46000.512562384261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46000.512562384261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46000.512562384261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46000.512562384261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46000.512562384261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46000.512562384261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46000.512562384261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46000.512562384261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46000.512562384261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46000.512562384261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46000.512562384261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46000.512562384261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46000.512562384261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46000.512562384261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46000.512562384261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46000.512562384261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46000.512562384261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46000.512562384261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46000.512562384261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46000.512562384261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46000.512562384261</v>
      </c>
      <c r="H32" s="38"/>
      <c r="I32" s="37" t="str">
        <f>IFERROR(VLOOKUP(D32,DB!A:F,6,0),"")</f>
        <v/>
      </c>
      <c r="J32" s="37" t="str">
        <f>IFERROR(VLOOKUP(D32,DB!A:G,7,0),"")</f>
        <v/>
      </c>
      <c r="K32" s="37"/>
      <c r="L32" s="37" t="str">
        <f>IFERROR(VLOOKUP(D32,DB!A:I,9,0),"")</f>
        <v/>
      </c>
    </row>
    <row r="33" spans="1:12">
      <c r="A33" s="37" t="s">
        <v>39146</v>
      </c>
      <c r="B33" s="37" t="str">
        <f>IFERROR(VLOOKUP(D33,DB!A:K,11,0),"")</f>
        <v>R5</v>
      </c>
      <c r="C33" s="37">
        <v>1</v>
      </c>
      <c r="D33" s="37" t="s">
        <v>38187</v>
      </c>
      <c r="E33" s="37" t="s">
        <v>39106</v>
      </c>
      <c r="F33" s="38">
        <v>46000.087430555555</v>
      </c>
      <c r="G33" s="131">
        <f ca="1">IFERROR(NOW()-F33,"")</f>
        <v>0.42513182870607125</v>
      </c>
      <c r="H33" s="38">
        <v>46000.164756944447</v>
      </c>
      <c r="I33" s="37" t="str">
        <f>IFERROR(VLOOKUP(D33,DB!A:F,6,0),"")</f>
        <v>SCECO</v>
      </c>
      <c r="J33" s="37" t="str">
        <f>IFERROR(VLOOKUP(D33,DB!A:G,7,0),"")</f>
        <v>Haj Removal</v>
      </c>
      <c r="K33" s="37" t="s">
        <v>39147</v>
      </c>
      <c r="L33" s="37" t="str">
        <f>IFERROR(VLOOKUP(D33,DB!A:I,9,0),"")</f>
        <v>Latis</v>
      </c>
    </row>
    <row r="34" spans="1:12">
      <c r="A34" s="37"/>
      <c r="B34" s="37" t="str">
        <f>IFERROR(VLOOKUP(D34,DB!A:K,11,0),"")</f>
        <v/>
      </c>
      <c r="C34" s="37"/>
      <c r="D34" s="37"/>
      <c r="E34" s="37"/>
      <c r="F34" s="38"/>
      <c r="G34" s="131">
        <f ca="1">IFERROR(NOW()-F34,"")</f>
        <v>46000.512562384261</v>
      </c>
      <c r="H34" s="38"/>
      <c r="I34" s="37" t="str">
        <f>IFERROR(VLOOKUP(D34,DB!A:F,6,0),"")</f>
        <v/>
      </c>
      <c r="J34" s="37" t="str">
        <f>IFERROR(VLOOKUP(D34,DB!A:G,7,0),"")</f>
        <v/>
      </c>
      <c r="K34" s="37"/>
      <c r="L34" s="37"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46000.512562384261</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46000.512562384261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46000.512562384261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46000.512562384261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46000.512562384261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46000.512562384261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46000.512562384261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46000.512562384261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46000.512562384261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46000.512562384261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46000.512562384261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46000.512562384261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46000.512562384261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46000.512562384261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46000.512562384261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46000.512562384261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46000.512562384261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46000.512562384261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46000.512562384261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46000.512562384261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46000.512562384261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46000.512562384261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46000.512562384261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46000.512562384261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46000.512562384261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46000.512562384261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46000.512562384261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46000.512562384261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46000.512562384261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46000.512562384261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46000.512562384261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46000.512562384261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46000.512562384261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46000.512562384261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46000.512562384261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46000.512562384261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46000.512562384261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46000.512562384261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46000.512562384261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46000.512562384261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46000.512562384261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46000.512562384261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46000.512562384261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46000.512562384261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46000.512562384261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46000.512562384261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46000.512562384261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46000.512562384261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46000.512562384261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46000.512562384261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46000.512562384261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46000.512562384261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46000.512562384261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46000.512562384261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46000.512562384261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46000.512562384261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46000.512562384261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46000.512562384261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46000.512562384261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46000.512562384261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46000.512562384261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46000.512562384261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46000.512562384261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46000.512562384261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46000.512562384261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46000.512562384261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46000.512562384261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46000.512562384261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46000.512562384261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46000.512562384261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46000.512562384261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46000.512562384261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46000.512562384261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46000.512562384261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46000.512562384261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46000.512562384261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46000.512562384261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46000.512562384261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46000.512562384261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46000.512562384261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46000.512562384261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46000.512562384261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46000.512562384261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46000.512562384261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46000.512562384261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46000.512562384261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46000.512562384261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46000.512562384261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46000.512562384261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46000.512562384261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46000.512562384261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46000.512562384261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46000.512562384261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46000.512562384261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46000.512562384261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46000.512562384261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46000.512562384261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46000.512562384261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46000.512562384261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46000.512562384261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46000.512562384261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46000.512562384261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46000.512562384261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46000.512562384261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46000.512562384261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46000.512562384261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46000.512562384261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46000.512562384261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46000.512562384261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46000.512562384261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46000.512562384261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46000.512562384261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46000.512562384261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46000.512562384261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46000.512562384261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46000.512562384261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46000.512562384261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46000.512562384261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46000.512562384261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46000.512562384261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46000.512562384261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46000.512562384261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46000.512562384261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46000.512562384261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46000.512562384261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46000.512562384261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46000.512562384261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46000.512562384261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46000.512562384261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46000.512562384261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46000.512562384261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46000.512562384261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46000.512562384261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46000.512562384261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46000.512562384261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46000.512562384261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46000.512562384261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46000.512562384261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46000.512562384261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46000.512562384261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46000.512562384261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46000.512562384261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46000.512562384261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46000.512562384261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46000.512562384261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46000.512562384261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46000.512562384261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46000.512562384261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46000.512562384261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46000.512562384261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46000.512562384261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46000.512562384261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46000.512562384261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46000.512562384261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46000.512562384261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46000.512562384261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46000.512562384261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46000.512562384261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46000.512562384261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46000.512562384261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46000.512562384261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46000.512562384261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46000.512562384261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46000.512562384261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46000.512562384261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46000.512562384261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46000.512562384261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46000.512562384261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46000.512562384261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46000.512562384261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46000.512562384261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46000.512562384261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46000.512562384261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46000.512562384261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46000.512562384261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46000.512562384261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46000.512562384261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46000.512562384261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46000.512562384261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46000.512562384261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46000.512562384261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46000.512562384261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46000.512562384261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46000.512562384261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46000.512562384261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46000.512562384261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46000.512562384261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46000.512562384261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46000.512562384261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46000.512562384261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46000.512562384261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46000.512562384261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46000.512562384261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46000.512562384261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46000.512562384261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46000.512562384261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46000.512562384261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46000.512562384261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46000.512562384261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46000.512562384261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46000.512562384261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46000.512562384261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46000.512562384261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46000.512562384261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46000.512562384261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46000.512562384261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46000.512562384261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46000.512562384261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46000.512562384261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46000.512562384261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46000.512562384261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46000.512562384261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46000.512562384261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46000.512562384261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46000.512562384261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46000.512562384261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46000.512562384261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46000.512562384261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46000.512562384261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46000.512562384261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46000.512562384261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46000.512562384261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46000.512562384261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46000.512562384261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46000.512562384261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46000.512562384261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46000.512562384261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46000.512562384261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46000.512562384261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46000.512562384261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46000.512562384261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46000.512562384261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46000.512562384261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46000.512562384261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46000.512562384261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46000.512562384261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46000.512562384261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46000.512562384261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46000.512562384261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46000.512562384261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46000.512562384261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46000.512562384261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46000.512562384261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46000.512562384261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46000.512562384261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46000.512562384261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46000.512562384261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46000.512562384261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46000.512562384261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46000.512562384261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46000.512562384261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46000.512562384261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46000.512562384261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46000.512562384261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46000.512562384261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46000.512562384261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46000.512562384261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46000.512562384261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46000.512562384261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46000.512562384261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46000.512562384261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46000.512562384261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46000.512562384261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46000.512562384261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46000.512562384261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46000.512562384261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46000.512562384261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46000.512562384261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46000.512562384261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46000.512562384261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46000.512562384261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46000.512562384261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46000.512562384261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46000.512562384261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46000.512562384261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46000.512562384261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46000.512562384261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46000.512562384261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46000.512562384261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46000.512562384261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46000.512562384261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46000.512562384261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46000.512562384261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46000.512562384261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46000.512562384261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46000.512562384261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46000.512562384261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46000.512562384261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46000.512562384261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46000.512562384261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46000.512562384261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46000.512562384261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46000.512562384261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46000.512562384261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46000.512562384261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46000.512562384261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46000.512562384261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46000.512562384261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46000.512562384261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46000.512562384261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46000.512562384261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46000.512562384261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46000.512562384261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46000.512562384261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46000.512562384261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46000.512562384261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46000.512562384261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46000.512562384261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46000.512562384261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46000.512562384261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46000.512562384261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46000.512562384261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46000.512562384261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46000.512562384261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46000.512562384261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46000.512562384261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46000.512562384261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46000.512562384261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46000.512562384261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46000.512562384261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46000.512562384261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46000.512562384261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46000.512562384261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46000.512562384261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46000.512562384261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46000.512562384261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46000.512562384261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46000.512562384261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46000.512562384261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46000.512562384261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46000.512562384261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46000.512562384261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46000.512562384261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46000.512562384261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46000.512562384261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46000.512562384261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46000.512562384261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46000.512562384261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46000.512562384261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46000.512562384261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46000.512562384261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46000.512562384261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46000.512562384261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46000.512562384261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46000.512562384261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46000.512562384261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46000.512562384261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46000.512562384261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46000.512562384261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46000.512562384261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46000.512562384261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46000.512562384261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46000.512562384261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46000.512562384261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46000.512562384261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46000.512562384261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46000.512562384261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46000.512562384261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46000.512562384261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46000.512562384261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46000.512562384261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46000.512562384261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46000.512562384261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46000.512562384261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46000.512562384261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46000.512562384261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46000.512562384261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46000.512562384261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46000.512562384261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46000.512562384261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46000.512562384261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46000.512562384261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46000.512562384261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46000.512562384261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46000.512562384261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46000.512562384261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46000.512562384261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46000.512562384261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46000.512562384261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